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按类别" sheetId="1" r:id="rId1"/>
    <sheet name="按县区" sheetId="2" r:id="rId2"/>
    <sheet name="Sheet3" sheetId="3" r:id="rId3"/>
  </sheets>
  <definedNames>
    <definedName name="_xlnm._FilterDatabase" localSheetId="0" hidden="1">按类别!$A$6:$Q$499</definedName>
    <definedName name="_xlnm._FilterDatabase" localSheetId="1" hidden="1">按县区!$A$6:$Q$450</definedName>
    <definedName name="_xlnm.Print_Area" localSheetId="0">按类别!$A$1:$Q$328</definedName>
  </definedNames>
  <calcPr calcId="144525"/>
</workbook>
</file>

<file path=xl/sharedStrings.xml><?xml version="1.0" encoding="utf-8"?>
<sst xmlns="http://schemas.openxmlformats.org/spreadsheetml/2006/main" count="1408">
  <si>
    <t>那曲市产业脱贫“十三五”规划中期调整项目表</t>
  </si>
  <si>
    <t>填报单位：那曲市脱贫攻坚指挥部产业组             填表人：宋明元                     分管领导：                                       主要领导：                                                      填表时间：2018年11月9日</t>
  </si>
  <si>
    <t>序号</t>
  </si>
  <si>
    <t>县名</t>
  </si>
  <si>
    <t>项目名称</t>
  </si>
  <si>
    <t>经营
主体</t>
  </si>
  <si>
    <t>建设年限</t>
  </si>
  <si>
    <t>建设地点</t>
  </si>
  <si>
    <t>主要建设内容与规模</t>
  </si>
  <si>
    <t>投资（万元）</t>
  </si>
  <si>
    <t>产业脱贫人数</t>
  </si>
  <si>
    <t>类别（种植、养殖、加工、文化旅游、商贸流通、资源开发利用）</t>
  </si>
  <si>
    <t>备注</t>
  </si>
  <si>
    <t>总投资</t>
  </si>
  <si>
    <t>国家、自治区投资</t>
  </si>
  <si>
    <t>地（市）投资</t>
  </si>
  <si>
    <t>贷款</t>
  </si>
  <si>
    <t>自筹（含援藏及其他渠道）</t>
  </si>
  <si>
    <t>援藏</t>
  </si>
  <si>
    <t>社会投资</t>
  </si>
  <si>
    <t>县级自筹</t>
  </si>
  <si>
    <t>合计432项</t>
  </si>
  <si>
    <t>种植业18项</t>
  </si>
  <si>
    <t>尼玛县3项</t>
  </si>
  <si>
    <t>尼玛</t>
  </si>
  <si>
    <t>尼玛县甲谷乡吉松村蔬菜大棚扶贫建设项目</t>
  </si>
  <si>
    <t>尼玛县甲谷乡甘露源农民合作组织</t>
  </si>
  <si>
    <t>甲谷乡</t>
  </si>
  <si>
    <t>新建温室蔬菜大棚8栋1196.8㎡，每栋149.6㎡，引水渠200米，建筑层数为1层，建筑高度为2.4m。</t>
  </si>
  <si>
    <t>全受益</t>
  </si>
  <si>
    <t>种植业</t>
  </si>
  <si>
    <t>尼玛县万亩千畜扶贫工程</t>
  </si>
  <si>
    <t>尼玛县扶贫开发投资有限公司</t>
  </si>
  <si>
    <t>尼玛镇</t>
  </si>
  <si>
    <t>建设主要内容为:10000亩高标准人工种草、养殖羊5000只。新建羊舍4523.46平方米（10座）、储草间577.17平方米、职工宿舍795.6平方米、旱厕19.72平方米、深井泵房42.18平方米、门卫室33.82平方米、配电房22.2平方米、农民总平工程、农民机耕道工程、农牧配套建筑工程及道路硬化、围墙等附属工程。</t>
  </si>
  <si>
    <t>尼玛县</t>
  </si>
  <si>
    <t>有机饲草种植扶贫基地建设工程</t>
  </si>
  <si>
    <t>那曲地区羌塘牧业开发有限公司</t>
  </si>
  <si>
    <t>尼玛县尼玛镇、文部乡</t>
  </si>
  <si>
    <t>1.人工种草：在尼玛县尼玛镇、文部乡建设15000亩饲草料种植基地。草种繁育：建设3个草籽繁育基地，总面积为6051亩。（其中：山南市扎囊县扎其乡351亩、山南市乃东县多颇章乡700亩、山南市贡嘎县岗堆镇5000亩）2.草地灌溉系统：在尼玛县尼玛镇、文部乡建设15000亩饲草料种植基地配套灌溉系统。3.牧草管理：尼玛县尼玛镇牧草管理新建办公用房660.87平方米、宿舍660.87平方米、门卫室25.42平方米、设备用房420平方米、机械车房883.20平方米、干草仓库8224.92平方及附属工程。山南市乃东县多颇章乡牧草管理新建办公用房509.13平方米、宿舍509.13平方米、门卫室25.42平方米、设备用房420平方米、干草仓库1421.04平方及附属工程。</t>
  </si>
  <si>
    <t>嘉黎县2项</t>
  </si>
  <si>
    <t>嘉黎</t>
  </si>
  <si>
    <t>嘉黎县尼屋乡蔬菜种植基地扶贫项目</t>
  </si>
  <si>
    <t>嘉黎县扶贫开发投资有限责任公司</t>
  </si>
  <si>
    <t>尼屋乡2村</t>
  </si>
  <si>
    <t xml:space="preserve"> 新建高效日光温室1建筑面积8071.2平方米，高效日光温室2建筑面积1225.35，保鲜库建筑面积1143.04平方米。综合用房411.48平方米，水房74.74平方米，厕所45.68平方米，大门、门卫45.10平方米以及附属工程一项等</t>
  </si>
  <si>
    <t>嘉黎县拉日娘亚扶贫产业发展牧草基地建设项目</t>
  </si>
  <si>
    <t>那曲镇</t>
  </si>
  <si>
    <t>项目总建筑面积11507.07平方米。其中：草饲料原料仓库4500平方米，饲料成品仓库3000平方米，销售用房3006.06平方米，冷库960.08平方米，门卫40.93平方米以及附属工程一项等。</t>
  </si>
  <si>
    <t>比如县3项</t>
  </si>
  <si>
    <t>比如</t>
  </si>
  <si>
    <t>比如县扶贫高效日光温室建设项目</t>
  </si>
  <si>
    <t>比如县娜秀扶贫开发有限责任公司</t>
  </si>
  <si>
    <t>比如镇、良曲乡</t>
  </si>
  <si>
    <t>在比如镇玉贡村占地500亩276栋温室良曲乡帕拉村新建温室占地90亩80栋。住宿办公用房200平方米，后勤室600平方米，5000吨果蔬气调保鲜库1000平方米，硬化路面3386平方米。各购置日光温室大棚设备30套、果蔬气调保鲜设备1套、20吨地磅设备1套、箱式运输车1辆以及灌溉设施。</t>
  </si>
  <si>
    <t>比如县扶贫高标准饲草基地项目</t>
  </si>
  <si>
    <t>6个乡镇</t>
  </si>
  <si>
    <t>6个乡镇种植2万亩高效牧草，购买相关配套设施。</t>
  </si>
  <si>
    <t>比如县扶贫园林花卉培育项目</t>
  </si>
  <si>
    <t>比如镇章达村</t>
  </si>
  <si>
    <t xml:space="preserve"> 修建钢架结构温室大棚4000平方米，购买配套设施及绿化种苗</t>
  </si>
  <si>
    <t>索县3项</t>
  </si>
  <si>
    <t>索县</t>
  </si>
  <si>
    <t>索县扶贫花卉种植交易多种经营的综合建设项目</t>
  </si>
  <si>
    <t>索县格桑扶贫开发有限责任公司</t>
  </si>
  <si>
    <t>县城</t>
  </si>
  <si>
    <t>新建钢架结构花卉种植交易多种经营综合用房4226.65平米。</t>
  </si>
  <si>
    <t>索县扶贫赤多乡花卉、蔬菜种植基地项目</t>
  </si>
  <si>
    <t>索县益民服务有限责任公司赤多乡分公司</t>
  </si>
  <si>
    <t>索县县城</t>
  </si>
  <si>
    <t>设备采购</t>
  </si>
  <si>
    <t>索县扶贫加勤乡人工种草项目</t>
  </si>
  <si>
    <t>索县益民服务有限责任公司加勤乡分公司</t>
  </si>
  <si>
    <t>加勤乡</t>
  </si>
  <si>
    <t>新建农具仓库建筑面积996.96平方米，紫花苜宿6000公斤，披碱草6000公斤、设备购置及附属工程（围墙260.29米，室外给排水工程一项，室外电气工程一项，铁门一樘）。</t>
  </si>
  <si>
    <t>班戈县1项</t>
  </si>
  <si>
    <t>班戈</t>
  </si>
  <si>
    <t>班戈县国营牧场万亩人工种植饲草料基地建设扶贫产业项目</t>
  </si>
  <si>
    <t>班戈县牧业产业开发有限公司</t>
  </si>
  <si>
    <t>国营牧场</t>
  </si>
  <si>
    <t>人工种草10000亩，打井5口，井深120m，绿皮铁丝网45000m。购买拖拉机4台、犁4台、重耙3台、播种机2台、园盘耙3台、镇压器4台、打捆机1台、收割机2台、过磷酸钙790T、尿素478T、有机肥800T、QJ型潜水深井泵5套。</t>
  </si>
  <si>
    <t>申扎县2项</t>
  </si>
  <si>
    <t>申扎</t>
  </si>
  <si>
    <t xml:space="preserve"> 申扎县买巴五村农业产业园高效阳光温室扶贫建设工程</t>
  </si>
  <si>
    <t>买巴乡5村村级合作社</t>
  </si>
  <si>
    <t>买巴乡</t>
  </si>
  <si>
    <t>申扎县买巴五村农业产业园高效阳光温室建设工程，主要建阳光温室2100㎡，以及附属工程</t>
  </si>
  <si>
    <t>申扎县扶贫饲草基地扶贫建设工程</t>
  </si>
  <si>
    <t>申扎县色林措扶贫开发投资有限责任公司</t>
  </si>
  <si>
    <t>申扎县牧场</t>
  </si>
  <si>
    <t>1、管网工程2292米、金属结构工程、田间工程等；2、管网工程13757米，以及金属结构工程和田间工程等。</t>
  </si>
  <si>
    <t xml:space="preserve"> </t>
  </si>
  <si>
    <t>双湖3项</t>
  </si>
  <si>
    <t>双湖</t>
  </si>
  <si>
    <t xml:space="preserve">双湖县扶贫蔬菜大棚建设项目
</t>
  </si>
  <si>
    <t>双湖县扶贫开发有限责任公司</t>
  </si>
  <si>
    <t>项目总建筑面积2589.72㎡，其中蔬菜大棚2465.52㎡；员工宿舍102.40㎡；旱厕21.8㎡；维修工程(彩钢屋面126㎡,住宿房间吊顶36㎡、单扇木门更换1项、砌砖1项、玻璃维修160㎡、粉刷三座菜棚160㎡、硬化工程386㎡以及附属工程（总平给排水1项、总平电气1项、机井1口。）</t>
  </si>
  <si>
    <t>双湖县多玛乡扶贫蔬菜大棚建设项目</t>
  </si>
  <si>
    <t>多玛乡</t>
  </si>
  <si>
    <t>项目总建筑面积733.77㎡，其中蔬菜温室616.38㎡；旱厕21.8㎡；蔬菜批发用房95.59㎡；附属工程（实体围墙400.00m、硬化工程280.0㎡、总平给排水1项、总平电气1项、大门1座）；购置货架1项、冰柜2个、电动三轮车2辆。</t>
  </si>
  <si>
    <t>协德乡2017年扶贫产业人工种草项目</t>
  </si>
  <si>
    <t>协德乡</t>
  </si>
  <si>
    <t>鲁玛扎村实施人工种草550亩，昂白底布村实施人工种草250亩，购置种草机械设备等。</t>
  </si>
  <si>
    <t xml:space="preserve">   聂荣县1项</t>
  </si>
  <si>
    <t>聂荣</t>
  </si>
  <si>
    <t>聂荣县现代化牧业示范基地蔬菜大棚扶贫建设项目</t>
  </si>
  <si>
    <t>西藏那曲地区聂牌商贸责任有限公司</t>
  </si>
  <si>
    <t>县牧场</t>
  </si>
  <si>
    <t>新建蔬菜大棚6座，每座400㎡，共计2400㎡</t>
  </si>
  <si>
    <t>双湖县1项</t>
  </si>
  <si>
    <t>经济林种植基地扶贫项目</t>
  </si>
  <si>
    <t>山南市森布日高海拔生态搬迁点</t>
  </si>
  <si>
    <t>种植矮化苹果500亩、构树300亩、沙柳100亩、四赤滨藜100亩及配套设施</t>
  </si>
  <si>
    <t>养殖业98项</t>
  </si>
  <si>
    <t>色尼区9项</t>
  </si>
  <si>
    <t>色尼</t>
  </si>
  <si>
    <t>色尼区精惠扶贫特色畜产品加工项目（一期）</t>
  </si>
  <si>
    <t>那曲县精惠
扶贫开发有限公司</t>
  </si>
  <si>
    <t>色尼区、那曲镇、达萨乡、那么切</t>
  </si>
  <si>
    <t>采购奶牛1570对（母牛及子畜），散养到3个乡镇（那曲镇、那么切乡、达萨乡）贫困群众家中，装修3间门面房、2间奶吧、恒温冷冻室、广告牌制作和室内外装修工程220平方米，生产点精装、恒温冷冻室、办公室、卫生间改造、水暖和给排水安装230平方米，LED广告屏制作，购置配套奶制品加工设备。</t>
  </si>
  <si>
    <t>养殖业</t>
  </si>
  <si>
    <t>色尼区精惠扶贫特色畜产品加工（二期）</t>
  </si>
  <si>
    <t>孔玛乡、达萨乡、古露镇、香茂乡</t>
  </si>
  <si>
    <t>1、扩大达萨乡寄养面积、增加2个村，新增孔玛乡寄养点、香茂乡寄养点、古露镇寄养点。2、公路沿线古露镇、香茂乡租赁2个销售点，在拉萨租赁销售点、产品实验室及移动销售站，购置移动销售车4辆。</t>
  </si>
  <si>
    <t>那曲县嘎尔德畜牧业示范基地扶贫建设工程</t>
  </si>
  <si>
    <t>色尼区嘎尔德畜牧产业发展有限公司</t>
  </si>
  <si>
    <t>罗玛镇4村</t>
  </si>
  <si>
    <t>新建牛舍3栋建筑面积10005.81平方米、羊舍1970.15平方米、饲草料加工厂1970.15平方米，乳制品加工厂1688.87平方米，牦牛输精室987.69平方米，种牛牛舍115.29平方米，综合用房两栋2987.7平方米，职工宿舍970.2平方米，门卫房两栋113.61平方米，公用站房553.26平方米，隔离牛舍115.29平方米。</t>
  </si>
  <si>
    <t>色尼区嘎尔德扶贫奶源基地建设</t>
  </si>
  <si>
    <t>罗玛镇</t>
  </si>
  <si>
    <t>在7个乡镇内销售网点延伸、新建80个奶源基地，每个基地购买50-100奶牛，个基地建设标准化棚圈建设100-150平方米，奶牛检测机一台，冰箱两台、收购车辆5-11台。</t>
  </si>
  <si>
    <t>色尼区</t>
  </si>
  <si>
    <t>那曲县那曲镇15村千头牦牛标准化养殖扶贫基地建设工程</t>
  </si>
  <si>
    <t>那曲县那曲镇15村</t>
  </si>
  <si>
    <t>新建宿舍两栋总建筑面积2112.27平方米，管理用房403.03平方米，食堂265.35平方米，门卫室98.68平方米，隔离牛舍829.92平方米，以及设备购置、饲料库、干草棚、总体及附属工程等。</t>
  </si>
  <si>
    <t>园区千头牦牛标准化养殖扶贫基地建设工程</t>
  </si>
  <si>
    <t>那曲市牧业科技扶贫产业园</t>
  </si>
  <si>
    <t>新建种公牛舍两栋总建筑面积 3818平方米，有机肥加工间3290.56平方米，门卫室49.34平方米，以及设备购置、挤奶厅、冻精生产用房及采精大厅、干草棚、总体和附属工程等。</t>
  </si>
  <si>
    <t>扶贫饲料加工厂建设工程</t>
  </si>
  <si>
    <t>新建办公室、辅助用房建筑面积420平方米，原料库906平方米、生产车间1119.42平方米，卸料库142.80平方米，以及设备购置、门卫室、锅炉房、总体及附属工程等。</t>
  </si>
  <si>
    <t>万头牦牛良种繁育区扶贫项目</t>
  </si>
  <si>
    <t>色尼区孔玛乡的2、3、4、5、9村</t>
  </si>
  <si>
    <r>
      <rPr>
        <sz val="9"/>
        <rFont val="仿宋"/>
        <charset val="134"/>
      </rPr>
      <t>新建管理用房建筑面积1237.28</t>
    </r>
    <r>
      <rPr>
        <sz val="9"/>
        <rFont val="SimSun"/>
        <charset val="134"/>
      </rPr>
      <t>㎡，门卫室</t>
    </r>
    <r>
      <rPr>
        <sz val="9"/>
        <rFont val="仿宋"/>
        <charset val="134"/>
      </rPr>
      <t>27.09㎡，消防水池及泵房232.56㎡，以及各村公牛舍、肥牛社、堆粪房、饲草棚、管理用房和附属工程。</t>
    </r>
  </si>
  <si>
    <t>牦牛短期育肥出栏扶贫项目</t>
  </si>
  <si>
    <t>嘉黎县林堤乡5村、色尼区那曲镇15村</t>
  </si>
  <si>
    <t>育肥架子牦牛8000头，购买青干草3960吨、精料1440吨</t>
  </si>
  <si>
    <t xml:space="preserve">  聂荣县24项</t>
  </si>
  <si>
    <t>聂荣县牧场牦牛养殖场扶贫建设项目</t>
  </si>
  <si>
    <t>嘎确牧民经济合作组织</t>
  </si>
  <si>
    <t>新建聂荣县牧场牦牛养殖场新建犊牛舍299.93㎡、育成牛舍1#269.93㎡，育成牛舍1#269.93㎡，青年牛舍269.93㎡，干奶牛舍269.93㎡，育肥牛舍269.93㎡、泌乳牛舍1#1155.99㎡、泌乳牛舍2#1155.99㎡、挤奶间773.53㎡，种公牛舍及采精室923.53㎡，饲草料库房501.01㎡、水泵房55.53㎡、消毒更衣室48.84㎡、总平及其他附属1项。</t>
  </si>
  <si>
    <t>聂荣县色庆乡标准化养殖场扶贫建设项目</t>
  </si>
  <si>
    <t>色庆乡色确联村多种经营合作社</t>
  </si>
  <si>
    <t>色庆乡2村</t>
  </si>
  <si>
    <t>新建牦牛标准化养殖场，年存栏牦牛500头，绵羊标准化养殖场，年存栏1000只，新建消毒室、厂区部分道路硬化粪污处理室，围墙大门</t>
  </si>
  <si>
    <t>聂荣县尼玛乡标准化养殖场扶贫建设项目</t>
  </si>
  <si>
    <t>尼玛乡11村牧民经济合作组织</t>
  </si>
  <si>
    <t>尼玛乡11村</t>
  </si>
  <si>
    <t>聂荣县牲畜寄畜扶持扶贫项目一期</t>
  </si>
  <si>
    <t>聂荣镇、桑荣乡、下曲乡</t>
  </si>
  <si>
    <t>购买2400头牦牛（怀孕母畜），在下曲乡、聂荣镇、桑荣乡3个乡镇中选择180户建档立卡贫困户进行寄存牲畜，并在我县西藏那曲地区聂牌商贸有限责任公司统一进行收购奶源进行深加工销售</t>
  </si>
  <si>
    <t>聂荣县牲畜寄畜扶持扶贫项目二期</t>
  </si>
  <si>
    <t>色庆乡、尼玛乡</t>
  </si>
  <si>
    <t>购买2400头牦牛（怀孕母畜），在色庆乡、尼玛乡2个乡镇及三家合作组织中选择120户建档立卡贫困户进行寄存牲畜，并在我县西藏那曲地区聂牌商贸有限责任公司统一进行收购奶源进行深加工销售</t>
  </si>
  <si>
    <t>聂荣县一乡一社尼玛乡绵羊育肥场扶贫建设项目</t>
  </si>
  <si>
    <t>尼玛乡卓青绵羊养殖基地牧民专业合作社</t>
  </si>
  <si>
    <t>尼玛乡2村</t>
  </si>
  <si>
    <r>
      <rPr>
        <sz val="9"/>
        <rFont val="仿宋"/>
        <charset val="134"/>
      </rPr>
      <t>泌乳羊舍300</t>
    </r>
    <r>
      <rPr>
        <sz val="9"/>
        <rFont val="SimSun"/>
        <charset val="134"/>
      </rPr>
      <t>㎡</t>
    </r>
    <r>
      <rPr>
        <sz val="9"/>
        <rFont val="仿宋"/>
        <charset val="134"/>
      </rPr>
      <t>，干奶、育肥羊舍300㎡，育成、青年羊舍300</t>
    </r>
    <r>
      <rPr>
        <sz val="9"/>
        <rFont val="SimSun"/>
        <charset val="134"/>
      </rPr>
      <t>㎡</t>
    </r>
    <r>
      <rPr>
        <sz val="9"/>
        <rFont val="仿宋"/>
        <charset val="134"/>
      </rPr>
      <t>，饲草料库房110㎡，总平附属工程及配套设备等</t>
    </r>
  </si>
  <si>
    <t>聂荣县一乡一社桑荣乡绵羊育肥场扶贫建设项目</t>
  </si>
  <si>
    <t>桑荣乡牧民经济合作组织</t>
  </si>
  <si>
    <t>桑荣乡</t>
  </si>
  <si>
    <t>聂荣县一乡一社查当乡格拉牧场查吾拉牛种畜场扶贫建设项目</t>
  </si>
  <si>
    <t>查当乡嘎拉牧场牧民专业合作社</t>
  </si>
  <si>
    <t>查当乡6村</t>
  </si>
  <si>
    <t>泌乳牛舍300㎡，干奶、育肥牛舍300㎡，犊牛、育成、青年牛舍300㎡，饲草料库房110㎡，总平附属工程及配套设备等</t>
  </si>
  <si>
    <t>聂荣县一乡一社永曲乡牦牛育肥场扶贫建设项目</t>
  </si>
  <si>
    <t>永曲乡岗龙牧民专业合作社</t>
  </si>
  <si>
    <t>永曲乡11村</t>
  </si>
  <si>
    <r>
      <rPr>
        <sz val="9"/>
        <rFont val="仿宋"/>
        <charset val="134"/>
      </rPr>
      <t>泌乳牛舍300</t>
    </r>
    <r>
      <rPr>
        <sz val="9"/>
        <rFont val="SimSun"/>
        <charset val="134"/>
      </rPr>
      <t>㎡</t>
    </r>
    <r>
      <rPr>
        <sz val="9"/>
        <rFont val="仿宋"/>
        <charset val="134"/>
      </rPr>
      <t>，干奶、育肥牛舍300㎡，犊牛、育成、青年牛舍300</t>
    </r>
    <r>
      <rPr>
        <sz val="9"/>
        <rFont val="SimSun"/>
        <charset val="134"/>
      </rPr>
      <t>㎡</t>
    </r>
    <r>
      <rPr>
        <sz val="9"/>
        <rFont val="仿宋"/>
        <charset val="134"/>
      </rPr>
      <t>，饲草料库房110㎡，总平附属工程及配套设备等</t>
    </r>
  </si>
  <si>
    <t>聂荣县万亩千畜高标准牦牛养殖场扶贫建设工程</t>
  </si>
  <si>
    <t>新建繁育牛舍建设面积3501.1㎡，干草棚1113.25㎡，精料库451.4㎡，生物质燃料生产车间1125㎡，育肥牛舍3501.1㎡以及硬化、运动场、排水沟等附属工程。</t>
  </si>
  <si>
    <t>聂荣县永曲乡仓琼玛扶贫标准化养殖场建设项目</t>
  </si>
  <si>
    <t>永曲乡仓琼玛</t>
  </si>
  <si>
    <t>犊牛、育成、青年牛舍600㎡；干奶、育肥牛舍500㎡：，泌乳牛舍2500㎡；饲草料库房150㎡；消毒室48㎡；防疫室101.43㎡及总平附属等。</t>
  </si>
  <si>
    <t>聂荣县下曲乡11村牦牛养殖场扶贫建设项目</t>
  </si>
  <si>
    <t>下曲乡阿玖牧民专业合作社</t>
  </si>
  <si>
    <t>下曲乡11村</t>
  </si>
  <si>
    <t>本工程犊牛、育成、青年、干奶、育肥牛舍1#2#建筑面积300㎡，泌乳牛舍1#2#建筑面积600㎡，种公牛舍300㎡，饲草料库房300㎡，消毒室48㎡以及总平及其他附属工程（硬化1270㎡，围墙329m，总平给排水及电气1项，化粪池1项，机井70m，保温房1项）</t>
  </si>
  <si>
    <t>聂荣县仓琼玛扶贫牦牛养殖场建设项目</t>
  </si>
  <si>
    <t>索雄乡旦玛曲尼合作社</t>
  </si>
  <si>
    <t>索雄乡仓琼玛</t>
  </si>
  <si>
    <t>本工程犊牛、育成、青年、干奶、育肥牛舍1#2#建筑面积600㎡，泌乳牛舍1#2#建筑面积600㎡，种公牛舍300㎡，饲草料库房300㎡，消毒室48㎡以及总平及其他附属工程（硬化2250㎡，围墙375m，总平给排水及电气1项，化粪池1项，机井70m，保温房1项）</t>
  </si>
  <si>
    <t>聂荣县查当乡嘎拉牧场扶贫养殖产业项目</t>
  </si>
  <si>
    <t>建筑面积2550.98㎡；室外附属1项及设备购置等</t>
  </si>
  <si>
    <t>聂荣县色庆乡28村扶贫高标准牦牛养殖场建设扶贫项目</t>
  </si>
  <si>
    <t>色庆乡杂玛多种经营合作联合社</t>
  </si>
  <si>
    <t>色庆乡28村</t>
  </si>
  <si>
    <t>育成牛舍1047.87㎡；水泵房149.94㎡；消毒室28.6㎡及附属设施；设备及工器具购置费；购置绵羊等。</t>
  </si>
  <si>
    <t>聂荣县尼玛乡2村一乡一社绵羊养殖场扶贫项目</t>
  </si>
  <si>
    <t>幼羊羊圈、育肥羊圈、育成羊圈、泌乳母羊羊圈1898.79㎡；综合用房112.84㎡，水泵房149.94㎡；消毒室28.6㎡及附属设施；设备及工器具购置、购买绵羊等</t>
  </si>
  <si>
    <t>聂荣县桑荣乡一乡一社绵羊养殖场二期扶贫建设项目</t>
  </si>
  <si>
    <t>建筑面积1772.91㎡；堆粪池1座；室外附属1项及设备购置等</t>
  </si>
  <si>
    <t>聂荣县牲畜寄畜扶贫项目</t>
  </si>
  <si>
    <t>十个乡镇</t>
  </si>
  <si>
    <t>购置牲畜4200头</t>
  </si>
  <si>
    <t>聂荣县白雄乡9村扶贫牦牛养殖扶贫产业项目</t>
  </si>
  <si>
    <t>白雄乡伟微专业合作社</t>
  </si>
  <si>
    <t>白雄雄乡</t>
  </si>
  <si>
    <t>新建牦牛标准化养殖场一座，配套附属设施设备</t>
  </si>
  <si>
    <t>当木江乡7村扶贫牦牛养殖扶贫产业项目</t>
  </si>
  <si>
    <t>当木江乡果当多种经营合作组织</t>
  </si>
  <si>
    <t>当木江乡</t>
  </si>
  <si>
    <t>聂荣县易地搬迁点小型养殖场扶贫建设项目</t>
  </si>
  <si>
    <t>“一乡一社”</t>
  </si>
  <si>
    <t>19个易地搬迁点</t>
  </si>
  <si>
    <t>在19个集中搬迁点，每个集中搬迁点按照每户30头标准新建小型养殖场，通过养殖牲畜已远肉近奶以订单形式向嘎确牧场长期供应畜产品</t>
  </si>
  <si>
    <t>聂荣县下曲乡4村5村合作社牦牛养殖场扶贫建设项目</t>
  </si>
  <si>
    <t>下曲乡4、5村易地搬迁点</t>
  </si>
  <si>
    <r>
      <rPr>
        <sz val="9"/>
        <rFont val="仿宋"/>
        <charset val="134"/>
      </rPr>
      <t>本工程犊牛、育成、青年、干奶、育肥牛舍1#2#建筑面积300</t>
    </r>
    <r>
      <rPr>
        <sz val="9"/>
        <rFont val="SimSun"/>
        <charset val="134"/>
      </rPr>
      <t>㎡</t>
    </r>
    <r>
      <rPr>
        <sz val="9"/>
        <rFont val="仿宋"/>
        <charset val="134"/>
      </rPr>
      <t>，泌乳牛舍1#2#建筑面积300㎡，种公牛舍300㎡，饲草料库房300㎡，消毒室48㎡以及总平及其他附属工程（硬化1648㎡，围墙323m，总平给排水及电气1项，化粪池1项，机井70m，保温房1项）</t>
    </r>
  </si>
  <si>
    <t>聂荣县永曲乡11村扶贫牦牛养殖场建设项目</t>
  </si>
  <si>
    <t>犊牛、育成、青年、干奶、育肥牛舍150㎡；泌乳牛舍900㎡；消毒室48㎡；防疫室151.11㎡及总平附属等</t>
  </si>
  <si>
    <t>聂荣镇8村扶贫牦牛养殖产业项目</t>
  </si>
  <si>
    <t>聂荣镇阿扎堆玛牧民专业合作社</t>
  </si>
  <si>
    <t>聂荣镇</t>
  </si>
  <si>
    <t>嘉黎县娘亚牦牛“千头万亩”标准化养殖基地建设精准扶贫项目</t>
  </si>
  <si>
    <t>嘉黎县牧场</t>
  </si>
  <si>
    <t>新建种牛舍建筑面积1005平方米，保护母牛舍1075平方米，犊牛舍996平方米，育成牛舍2150平方米，繁育母牛舍2150平方米，育肥牛舍3225.4平方米，隔离牛舍263平方米，干草棚2172平方米，奶制品加工及销售用房2200平方米，地磅房45平方米，门卫室49.34平方米，冷库108平方米，管理用房195.73平方米，餐厅151平方米，职工宿舍436平方米，饲料库360平方米，旱厕51.2平方米，柴油发电机房104平方米，泵房及消防水池708.82平方米，消防水箱间62.3平方米以及土方、硬化等附属工程</t>
  </si>
  <si>
    <t>嘉黎县</t>
  </si>
  <si>
    <t>嘉黎县林堤乡5村千头牦牛标准化养殖扶贫基地建设工程</t>
  </si>
  <si>
    <t>嘉黎县林堤乡5村</t>
  </si>
  <si>
    <t>新建宿舍两栋总建筑面积2112.27平方米，管理用房403.03平方米，食堂265.35平方米，门卫室98.68平方米，隔离牛舍829.92平方米，以及设备购置、总体及附属工程等。</t>
  </si>
  <si>
    <t>班戈县21项</t>
  </si>
  <si>
    <t>班戈县扶贫产业“帕里”奶牛引进项目</t>
  </si>
  <si>
    <t>新吉乡扣球村扶贫合作社</t>
  </si>
  <si>
    <t>新吉乡</t>
  </si>
  <si>
    <t>引进180头“帕里”奶牛、购置饲草料及相关附属设施。</t>
  </si>
  <si>
    <t>青龙乡阿雄村养殖基地扶贫产业项目</t>
  </si>
  <si>
    <t>青龙乡绿源牧业发展有限责任公司</t>
  </si>
  <si>
    <t>青龙乡阿雄村</t>
  </si>
  <si>
    <t>投资10万元维修职工住宿房屋；投资9万元建造办公室及作业房；投资54万元建设育肥、奶牛等基地；投资21.5万元用于人工种草，一种投资3万元购买网围栏，投资0.5万元购买草种，投资16万元用于改造防洪堤坝及平整，投资2万元用于拆除旧房；投资14万元用于水井及设备，水井为机井，井深30米及深。</t>
  </si>
  <si>
    <t>德庆绿色生态开发有限责任公司产业扶贫建设项目</t>
  </si>
  <si>
    <t>德庆绿色生态开发有限责任公司</t>
  </si>
  <si>
    <t>德庆镇</t>
  </si>
  <si>
    <t>引进2岁-3岁公牛101头，4岁-6岁有仔母牦牛174头，无仔母牦牛200头，购买饲草料。</t>
  </si>
  <si>
    <t>全受益1714</t>
  </si>
  <si>
    <t>班戈县北拉镇江查牧业开发有限责任公司扶贫建设项目</t>
  </si>
  <si>
    <t>班戈县北拉镇江查牧业开发有限责任公司</t>
  </si>
  <si>
    <t>北拉镇</t>
  </si>
  <si>
    <t>600㎡的旧暖棚改建成蔬菜大棚、购买100头牦牛，625只绵羊，3000吨水泥。</t>
  </si>
  <si>
    <t>全受益1961</t>
  </si>
  <si>
    <t>班戈县马前乡色瓦绵羊特色专业养殖合作社扶贫建设项目</t>
  </si>
  <si>
    <t>班戈县马前乡色瓦绵羊特色专业养殖合作社</t>
  </si>
  <si>
    <t>马前乡</t>
  </si>
  <si>
    <t>1、出资35万元，购买一辆小型货运车、一辆皮卡车，主要用于对合作社统一收集羊毛、羊奶等业务；2、购买40万元精饲料；3、出资220万元购买牦牛（孕畜）250头，以寄养方式给贫困户寄养，到年底统一销售（奶制品、毛、肉）。</t>
  </si>
  <si>
    <t>全受益939</t>
  </si>
  <si>
    <t>班戈县青龙乡绿源牧业发展有限责任公司扶贫建设项目</t>
  </si>
  <si>
    <t>班戈县青龙乡绿源牧业发展有限责任公司</t>
  </si>
  <si>
    <t>青龙乡</t>
  </si>
  <si>
    <t>在东阿联村购买200头牦牛和饲料，做打字复印。夺纳村购买100头牦牛和饲料，巴嘎村羊毛加工合作社建设（包含羊毛被子营销及检测、商标注册）。</t>
  </si>
  <si>
    <t>全受益1259</t>
  </si>
  <si>
    <t>班戈县新吉乡果芒扶贫开发有限公司扶贫建设项目</t>
  </si>
  <si>
    <t>班戈县新吉乡果芒扶贫开发有限公司</t>
  </si>
  <si>
    <t>购买牦牛50头，绵羊600头，购买疫苗饲料等。购置散装油料销售点储油灌，运输油料车，消防设施，防静电设施等。利用敬老院房屋创办超市。</t>
  </si>
  <si>
    <t>全受益2389</t>
  </si>
  <si>
    <t>班戈县门当乡牧业扶贫专业合作社扶贫组织建设</t>
  </si>
  <si>
    <t>班戈色林措发展有限公司</t>
  </si>
  <si>
    <t>门当乡</t>
  </si>
  <si>
    <t>1、投资122.64万元购买综合养殖基地牲畜及草料（其中10万元购买精饲料、65万元购买绵羊、5万元购买干草料、剩余42.64万元购买牦牛），投资50万元入股沙场。2、新建羊圈1197.56㎡（每栋598.78㎡，共两栋）、草料储藏室178.04㎡，附属用房154.67㎡及给排水、消防、电气等附属工程。</t>
  </si>
  <si>
    <t>全受益2655</t>
  </si>
  <si>
    <t>班戈县尼玛乡杂空牧业利民开发有限责任公司组织扶贫建设项目</t>
  </si>
  <si>
    <t>班戈县尼玛乡杂空牧业利民开发有限责任公司</t>
  </si>
  <si>
    <t>尼玛乡</t>
  </si>
  <si>
    <t>购买牦牛200头及饲草料。</t>
  </si>
  <si>
    <t>全受益1124</t>
  </si>
  <si>
    <t>班戈县标准化色瓦绵羊繁育基地建设扶贫项目</t>
  </si>
  <si>
    <t>新建安置房1建筑面积860.22㎡，安置房2建筑面积577.02㎡，员工宿舍231.42㎡，兽医室162㎡，冷藏室310.50㎡，饲料堆放区1128.40㎡，乳制品加工间427.78㎡，肉制品加工间427.78㎡,屠宰间及皮草储藏室397.12㎡，旱厕、消毒池71.16㎡，深井房6.67㎡，羊舍6416㎡，草料库、饲料库708.92㎡，水泵房、消防水池83.16平方米以及总平工程。</t>
  </si>
  <si>
    <t>班戈县高寒生态牦牛养殖生产开发扶贫产业项目</t>
  </si>
  <si>
    <t>班戈县牧业产业开发有限责任公司</t>
  </si>
  <si>
    <t>10个乡镇</t>
  </si>
  <si>
    <t>1、从青龙乡、德庆镇、尼玛乡、新吉乡、保吉乡5个乡镇购置牦牛3200头（其中购置育肥牦牛1200头、购置繁育母牛2000头）。流转草场80万亩。购置饲草料2200吨。2、从佳琼镇、北拉镇、门当乡、马前乡购置绵羊10000万只（其中购置育肥绵羊4000只、购置繁育母羊6000只），流转草场50万只，购置饲草料810吨。</t>
  </si>
  <si>
    <t>班戈县扶贫产业牲畜购置（合作组织）项目</t>
  </si>
  <si>
    <t>普保镇6村、7村、北拉镇5村、7村；德庆镇3村、佳琼镇5村、7村，青龙乡东阿联村村、7村、新吉乡9村，门当乡4村</t>
  </si>
  <si>
    <t>在班戈县11家合作组织（其中整村合作社10个，即普保镇6村、7村，北拉镇5村、7村，德庆镇3村，佳琼镇4村、5村，青龙乡7村，马前乡2村，新吉乡9村；联村合作社1个，即青龙乡3村、4村实施牲畜购置、租赁草场、购置饲草料和畜产品，每个合作组织投资200万元。共购置600头牦牛和5700只绵羊，流转草场30万亩，购置草料600吨以及畜产品。</t>
  </si>
  <si>
    <t>班戈县保吉乡牦牛育肥基地扶贫项目</t>
  </si>
  <si>
    <t>保吉惠民经济有限责任公司</t>
  </si>
  <si>
    <t>保吉乡</t>
  </si>
  <si>
    <t>购买寄养牦牛1350头，育肥饲草料20.3万公斤，购买冷藏车2台。</t>
  </si>
  <si>
    <t>班戈县马前乡短期育肥基地扶贫产业项目</t>
  </si>
  <si>
    <t>班戈县马前乡色瓦绵羊特色养殖专业合作社</t>
  </si>
  <si>
    <t>马前乡3村</t>
  </si>
  <si>
    <r>
      <rPr>
        <sz val="9"/>
        <rFont val="仿宋"/>
        <charset val="134"/>
      </rPr>
      <t>1.新建育肥羊圈322.56㎡；饲草库51.94㎡；综合用房65.79㎡、旱厕5.75㎡、室外附属（其中：堆肥池10</t>
    </r>
    <r>
      <rPr>
        <sz val="9"/>
        <rFont val="SimSun"/>
        <charset val="134"/>
      </rPr>
      <t>㎡</t>
    </r>
    <r>
      <rPr>
        <sz val="9"/>
        <rFont val="仿宋"/>
        <charset val="134"/>
      </rPr>
      <t>；素土夯实1018.08</t>
    </r>
    <r>
      <rPr>
        <sz val="9"/>
        <rFont val="SimSun"/>
        <charset val="134"/>
      </rPr>
      <t>㎡</t>
    </r>
    <r>
      <rPr>
        <sz val="9"/>
        <rFont val="仿宋"/>
        <charset val="134"/>
      </rPr>
      <t xml:space="preserve">；机井80m；铁艺围墙131.16m；给排水工程1项；电气工程1项）及相关设备（人工散播草籽266668.00㎡；草场草籽9333.38kg；草场肥料26666.80kg；饲草料购置1项；柴油发电机1台）。2.新建育成羊圈322.56㎡；饲草库51.94㎡；综合用房65.79㎡、旱厕5.75㎡、室外附属（其中：堆肥池10㎡；素土夯实1018.08㎡；机井80m；铁艺围墙131.16m；给排水工程1项；电气工程1项）及相关设备（人工散播草籽266668.00㎡；草场草籽9333.38kg；草场肥料26666.80kg；饲草料购置1项；柴油发电机1台）。购买绵羊1000头。
</t>
    </r>
  </si>
  <si>
    <t>班戈县青龙乡奶牛养殖基地扶贫产业项目</t>
  </si>
  <si>
    <t>嘎雄村</t>
  </si>
  <si>
    <t>购买600头奶牛、运奶车1辆、储奶灌10个、精饲料18000kg、青饲料90000kg以及相关费用。</t>
  </si>
  <si>
    <t>佳琼镇牲畜短期育肥基地建设扶贫产业项目</t>
  </si>
  <si>
    <t>班戈县大鹏鸟牧业发展有限责任公司</t>
  </si>
  <si>
    <t>佳琼镇多地村、央木布村、那高查村</t>
  </si>
  <si>
    <r>
      <rPr>
        <sz val="8"/>
        <rFont val="仿宋"/>
        <charset val="134"/>
      </rPr>
      <t>新建牲畜暖棚813.96</t>
    </r>
    <r>
      <rPr>
        <sz val="8"/>
        <rFont val="SimSun"/>
        <charset val="134"/>
      </rPr>
      <t>㎡</t>
    </r>
    <r>
      <rPr>
        <sz val="8"/>
        <rFont val="仿宋"/>
        <charset val="134"/>
      </rPr>
      <t>和围墙170.9m、机井3口，总体给排水工程、电气工程和共埋其他设施设备及牲畜。</t>
    </r>
  </si>
  <si>
    <t>普保镇那拉玛村牦牛养殖场扶贫产业项目</t>
  </si>
  <si>
    <t>班戈羌康董普保发展有限公司</t>
  </si>
  <si>
    <t>那拉玛村</t>
  </si>
  <si>
    <t>购置牦牛180头、购买饲草料。</t>
  </si>
  <si>
    <t>普保镇牦牛育肥基地扶贫建设项目</t>
  </si>
  <si>
    <t>普保镇格色居委格琼、丁强玛村</t>
  </si>
  <si>
    <t>格色居委会购买牦牛115头，购买网围栏；丁强玛村购买牦牛345头，购买饲料。</t>
  </si>
  <si>
    <t>加龙村合作社牦牛购置扶贫产业项目</t>
  </si>
  <si>
    <t>班戈县德庆绿色生态开发有限责任公司</t>
  </si>
  <si>
    <t>加龙村</t>
  </si>
  <si>
    <t>其中投资180万元购置225头牦牛，投资50万元购买育肥饲草料；</t>
  </si>
  <si>
    <t>佳琼镇牦牛养殖基地扶贫产业项目</t>
  </si>
  <si>
    <t>班戈县果热扎西央宗牧业有限公司</t>
  </si>
  <si>
    <t>佳琼镇热卡夏玛村</t>
  </si>
  <si>
    <t>购买母牛500头，购买优质种公牛30头，购买饲草料、购买绵羊777只。</t>
  </si>
  <si>
    <t>北拉镇牦牛育肥基地扶贫产业项目</t>
  </si>
  <si>
    <t>北拉镇9村</t>
  </si>
  <si>
    <t>总建筑面积456.56㎡，其中牛棚建筑面积416.56㎡（2座牛棚，每座208.28㎡），饲料仓库建筑面积40㎡，购买饲料20万斤，引进牦牛150头并购置养牛、挤奶等相关配套设施设备。</t>
  </si>
  <si>
    <t>安多县9项</t>
  </si>
  <si>
    <t>安多</t>
  </si>
  <si>
    <t>安多县帮爱乡牲畜养殖合作社及农牧民施工队扶贫建设项目</t>
  </si>
  <si>
    <t>安多县扶贫开发公司</t>
  </si>
  <si>
    <t>帮爱乡</t>
  </si>
  <si>
    <t>牲畜养殖合作社项目1、购买绵羊228只；2、购买母羊285只；3、购买公羊6只；4、购买架子母牛50头；5、购买短期育肥牛18头；6、小畜14头。农牧民施工队建设项目1、购买压路机1辆；2、购买自卸车2辆；3、购买挖掘机1辆。</t>
  </si>
  <si>
    <t>安多县措玛乡牲畜养殖与施工队扶贫建设项目</t>
  </si>
  <si>
    <t>措玛乡</t>
  </si>
  <si>
    <t>措玛乡施工队建设项目1、购买大装载1台；2、购买翻斗车3辆。牲畜养殖项目1、购买2-3岁绵羊625只；2、购买3-6岁牦牛80头；3、4-6岁架子牦牛30头。</t>
  </si>
  <si>
    <t>安多县岗尼乡扶贫砖厂和砂石料厂、牲畜养殖建设项目</t>
  </si>
  <si>
    <t>岗尼乡</t>
  </si>
  <si>
    <t>扶贫砂石砖厂购置发电机1台、筛沙设备1套、装载机1台。牲畜养殖购置牦牛250头、饲料28吨。</t>
  </si>
  <si>
    <t>安多县滩堆乡隆嘎农牧民专业合作社扶贫项目</t>
  </si>
  <si>
    <t>滩堆乡</t>
  </si>
  <si>
    <t>土特产购置适龄母牛165头、冷冻车2辆、冰箱5个、真空包装机2台、牛奶检测器1台、真空包装袋5000个；扶贫运输队购置挖掘机1辆、自卸车2辆。</t>
  </si>
  <si>
    <t>安多县扎曲乡农牧民扶贫合作组织养殖建设、扶贫建筑施工扶贫项目</t>
  </si>
  <si>
    <t>扎曲乡</t>
  </si>
  <si>
    <r>
      <rPr>
        <sz val="9"/>
        <rFont val="仿宋"/>
        <charset val="134"/>
      </rPr>
      <t>购置养殖牦牛120头、建设暖棚2888.09</t>
    </r>
    <r>
      <rPr>
        <sz val="9"/>
        <rFont val="SimSun"/>
        <charset val="134"/>
      </rPr>
      <t>㎡</t>
    </r>
    <r>
      <rPr>
        <sz val="9"/>
        <rFont val="仿宋"/>
        <charset val="134"/>
      </rPr>
      <t>、青稞干草40吨、精饲料80吨、水井4座、防疫药品；扶贫建设施工购置搅拌机2台、发电机2台、打砖设备3套、模套5个、电线200米、水泥300吨及机械油料费等。</t>
    </r>
  </si>
  <si>
    <t>安多县玛曲乡牧业养殖及综合服务点扶贫建设项目</t>
  </si>
  <si>
    <t>玛曲乡</t>
  </si>
  <si>
    <t>购买风干牛肉烘干机1台、食品真空包装机1台；散装油加油点建设148.1平米、购置无静电加油机2个、汽（柴）油0.5万公升、储油桶20个、消防器材1套；摩托车维修销售点购置摩托车150台，百货销售及牲畜养殖购置牦牛300头、饲料25吨</t>
  </si>
  <si>
    <t>多玛乡多玛绵羊育肥基地扶贫新建项目</t>
  </si>
  <si>
    <t>购置3岁以上基础母羊2375只，4-5岁种公羊70只，购置饲草料11公斤</t>
  </si>
  <si>
    <t>安多县强玛镇万亩千只扶贫产业化基地建设项目</t>
  </si>
  <si>
    <t>强玛镇4、5村</t>
  </si>
  <si>
    <t>强玛镇4村、5村建设人工种草基地各5000亩，建设围栏4.5万米；安多县养殖育肥基地及管理用房占地120亩。其中：建设养殖育肥暖棚10080平方米、养殖育肥圈20160平方米以及养殖配套设施等。</t>
  </si>
  <si>
    <t>安多县牲畜寄养产业扶贫项目</t>
  </si>
  <si>
    <t>十三个乡镇</t>
  </si>
  <si>
    <t>购置牦牛1000头、绵羊1500只。</t>
  </si>
  <si>
    <t>比如县5项</t>
  </si>
  <si>
    <t>比如县奶牛养殖基地新建扶贫工程</t>
  </si>
  <si>
    <t>比如县春润奶业有限公司</t>
  </si>
  <si>
    <t>比如县良曲乡、比如镇</t>
  </si>
  <si>
    <r>
      <rPr>
        <sz val="9"/>
        <color theme="1"/>
        <rFont val="仿宋"/>
        <charset val="134"/>
      </rPr>
      <t>总建筑面积7484.96</t>
    </r>
    <r>
      <rPr>
        <sz val="9"/>
        <color theme="1"/>
        <rFont val="SimSun"/>
        <charset val="134"/>
      </rPr>
      <t>㎡</t>
    </r>
    <r>
      <rPr>
        <sz val="9"/>
        <color theme="1"/>
        <rFont val="仿宋"/>
        <charset val="134"/>
      </rPr>
      <t>（其中，比如镇章达村、良曲乡萨马村奶牛养殖基地总建筑面积分别为3742.48</t>
    </r>
    <r>
      <rPr>
        <sz val="9"/>
        <color theme="1"/>
        <rFont val="SimSun"/>
        <charset val="134"/>
      </rPr>
      <t>㎡</t>
    </r>
    <r>
      <rPr>
        <sz val="9"/>
        <color theme="1"/>
        <rFont val="仿宋"/>
        <charset val="134"/>
      </rPr>
      <t>）及相关设备购置和相关附属等附属设施</t>
    </r>
  </si>
  <si>
    <t>扶贫生猪养殖基地</t>
  </si>
  <si>
    <t>香曲乡日新村</t>
  </si>
  <si>
    <t>新建养殖基地12000平方米，屠宰场1000平方米，蓄水池500平方米，蔬菜基地1000平方米，废水收集400平方米，配电室100平方米，储存间400平方米，办公及其他5000平方米，并购置消毒保鲜屠宰等设备。</t>
  </si>
  <si>
    <t>恰则乡曲荣姆波牧业产业基地项目</t>
  </si>
  <si>
    <t>恰则乡乡级合作社</t>
  </si>
  <si>
    <t>恰则乡那村</t>
  </si>
  <si>
    <t>牲畜棚圈1500平方米，综房屋220平方米，奶制冷存加工房96平方米及相关附属设施和相关设备采购。</t>
  </si>
  <si>
    <t>夏曲镇夏曲卡农牧民娜拉建筑施工队扶贫项目</t>
  </si>
  <si>
    <t>夏曲卡农牧民娜拉建筑施工队</t>
  </si>
  <si>
    <t>夏曲镇夏曲卡</t>
  </si>
  <si>
    <t>购买牦牛180头、牛舍300平方米，及附属。</t>
  </si>
  <si>
    <t>比如县扶贫万亩千畜工程</t>
  </si>
  <si>
    <t>比如镇</t>
  </si>
  <si>
    <t>新建万亩千畜总建筑面积4634.67平方米和相关设备、牦牛购置及相关附属等附属设施。</t>
  </si>
  <si>
    <t>索县2项</t>
  </si>
  <si>
    <t>索县万头牦牛标准化养殖产业脱贫项目</t>
  </si>
  <si>
    <t>索县色龙亚牧业开发有限责任公司</t>
  </si>
  <si>
    <t>荣布镇、嘎美乡、嘎木乡等乡（镇）</t>
  </si>
  <si>
    <r>
      <rPr>
        <sz val="9"/>
        <rFont val="仿宋"/>
        <charset val="134"/>
      </rPr>
      <t>新建经营性用房建筑面积1309.2</t>
    </r>
    <r>
      <rPr>
        <sz val="9"/>
        <rFont val="SimSun"/>
        <charset val="134"/>
      </rPr>
      <t>㎡</t>
    </r>
    <r>
      <rPr>
        <sz val="9"/>
        <rFont val="仿宋"/>
        <charset val="134"/>
      </rPr>
      <t>，大门及门卫室35.9</t>
    </r>
    <r>
      <rPr>
        <sz val="9"/>
        <rFont val="SimSun"/>
        <charset val="134"/>
      </rPr>
      <t>㎡</t>
    </r>
    <r>
      <rPr>
        <sz val="9"/>
        <rFont val="仿宋"/>
        <charset val="134"/>
      </rPr>
      <t>，水泵房77.44</t>
    </r>
    <r>
      <rPr>
        <sz val="9"/>
        <rFont val="SimSun"/>
        <charset val="134"/>
      </rPr>
      <t>㎡</t>
    </r>
    <r>
      <rPr>
        <sz val="9"/>
        <rFont val="仿宋"/>
        <charset val="134"/>
      </rPr>
      <t>，奶制品加工用房865.5</t>
    </r>
    <r>
      <rPr>
        <sz val="9"/>
        <rFont val="SimSun"/>
        <charset val="134"/>
      </rPr>
      <t>㎡</t>
    </r>
    <r>
      <rPr>
        <sz val="9"/>
        <rFont val="仿宋"/>
        <charset val="134"/>
      </rPr>
      <t>，肉制品加工用房768.5</t>
    </r>
    <r>
      <rPr>
        <sz val="9"/>
        <rFont val="SimSun"/>
        <charset val="134"/>
      </rPr>
      <t>㎡</t>
    </r>
    <r>
      <rPr>
        <sz val="9"/>
        <rFont val="仿宋"/>
        <charset val="134"/>
      </rPr>
      <t>，综合仓库246.4</t>
    </r>
    <r>
      <rPr>
        <sz val="9"/>
        <rFont val="SimSun"/>
        <charset val="134"/>
      </rPr>
      <t>㎡</t>
    </r>
    <r>
      <rPr>
        <sz val="9"/>
        <rFont val="仿宋"/>
        <charset val="134"/>
      </rPr>
      <t>，车库150.7</t>
    </r>
    <r>
      <rPr>
        <sz val="9"/>
        <rFont val="SimSun"/>
        <charset val="134"/>
      </rPr>
      <t>㎡</t>
    </r>
    <r>
      <rPr>
        <sz val="9"/>
        <rFont val="仿宋"/>
        <charset val="134"/>
      </rPr>
      <t>，水房113.4</t>
    </r>
    <r>
      <rPr>
        <sz val="9"/>
        <rFont val="SimSun"/>
        <charset val="134"/>
      </rPr>
      <t>㎡</t>
    </r>
    <r>
      <rPr>
        <sz val="9"/>
        <rFont val="仿宋"/>
        <charset val="134"/>
      </rPr>
      <t>，污水处理及设备间78.1</t>
    </r>
    <r>
      <rPr>
        <sz val="9"/>
        <rFont val="SimSun"/>
        <charset val="134"/>
      </rPr>
      <t>㎡</t>
    </r>
    <r>
      <rPr>
        <sz val="9"/>
        <rFont val="仿宋"/>
        <charset val="134"/>
      </rPr>
      <t>，发电机房38.7</t>
    </r>
    <r>
      <rPr>
        <sz val="9"/>
        <rFont val="SimSun"/>
        <charset val="134"/>
      </rPr>
      <t>㎡</t>
    </r>
    <r>
      <rPr>
        <sz val="9"/>
        <rFont val="仿宋"/>
        <charset val="134"/>
      </rPr>
      <t>，总平附属以及水利工程。</t>
    </r>
  </si>
  <si>
    <t>荣布镇扶贫养猪场建设项目</t>
  </si>
  <si>
    <t>索县益民服务有限责任公司荣布镇分公司</t>
  </si>
  <si>
    <t>荣布镇</t>
  </si>
  <si>
    <t>新建猪圈1501.29平方米，饲料厂建筑面积197.20平方米，生态锅炉房建筑面积161.90平方米及附属工程（硬化工程603.00平方米，总平给排水1项、总平电气1项）。</t>
  </si>
  <si>
    <t>小计（巴青县1项）</t>
  </si>
  <si>
    <t>巴青</t>
  </si>
  <si>
    <t>巴青县“千头牛、万亩草”产业扶贫基地</t>
  </si>
  <si>
    <t>巴青县惠园绿色牧发开发有限责任公司</t>
  </si>
  <si>
    <t>比琼国有牧场，玛如乡11村、12村、13村，雅安镇8村，贡日乡3村、4村</t>
  </si>
  <si>
    <t>新建宿舍、管理暨食堂建筑面积2095.2平方米，隔离牛舍829.92平方米，牛舍8293.65平方米，干草棚2700平方米，饲料库360平方米，锅炉房140.14平方米，牛粪堆积场2400平方米，围墙1100平方米以及附属配套设施。</t>
  </si>
  <si>
    <t>小计（申扎县5项）</t>
  </si>
  <si>
    <t>申扎县塔尔玛乡“一乡一社”扶贫建设项目</t>
  </si>
  <si>
    <t>塔尔玛乡乡级合作社</t>
  </si>
  <si>
    <t>塔尔玛乡</t>
  </si>
  <si>
    <t>在沿驼拉赞特色产品合作社购买100头奶牛（带牛犊）进行经营；购买140头肉牛进行集中育肥；新建300平方米业务用房；租赁约500平方米建设用地，作为基建建设用地；组建金东施工运输合作社；购买2辆双桥车、1台中型挖掘机；支持12村畜产品加工销售合作社，购买30头奶牛（带牛犊）</t>
  </si>
  <si>
    <t>申扎县雄梅镇“一乡一社”扶贫产业项目</t>
  </si>
  <si>
    <t>申扎县雄梅镇增惠商贸有限责任公司</t>
  </si>
  <si>
    <t>雄梅镇</t>
  </si>
  <si>
    <t>雄梅镇八村牦牛养殖育肥基地，购买108头牛羊，200只绵羊。许隆村旅游服务接待站，维修改造原来村文化及设备购置。雄梅镇一村综合扶贫运输队，购买运输及工程车辆等。雄梅镇四村牦牛养殖育肥基地，购买牦牛112头。</t>
  </si>
  <si>
    <t>申扎县下过乡牦牛育肥扶贫建设项目</t>
  </si>
  <si>
    <t>下过乡乡级合作社</t>
  </si>
  <si>
    <t>下过乡</t>
  </si>
  <si>
    <t>2018年牦牛育肥140头，其中购买公牛70头，母牛70头；扩繁母畜母牛50头</t>
  </si>
  <si>
    <t>申扎县扶贫商品牦牛标准化养殖场建设工程</t>
  </si>
  <si>
    <t>1、新建奶牛养殖房建筑面积4640平方米，挤奶房655.72平方米，饲草房548.96平方米，防疫房320.32平方米，办公用房283.9平方米，展销用房212.8平方米，公厕14.32平方米，宿舍186.88平方米，门卫房32.7平方米以及围墙、地面硬化附属工程；                 2、新建牛舍建筑面积4730平方米，饲料库480.32平方米，防疫室266.23平方米，机井房221.68平方米，宿舍221.68平方米，公厕33.4平方米，屠宰厂776.08平方米以及屠宰厂附属工程</t>
  </si>
  <si>
    <t>申扎县绒山羊养殖基地扶贫建设项目</t>
  </si>
  <si>
    <t>建设羊舍1020.8平方米，配套业务用房254.8平方米、饲草料库274.48平方米、隔离室77.44平方米、门卫室32.83平方米、无塔供水房60.16平方米，饲草料加工车间474.34平方米及相关设备购置。</t>
  </si>
  <si>
    <t>500万属于农牧业项目专项资金</t>
  </si>
  <si>
    <t>小计（双湖7项）</t>
  </si>
  <si>
    <t>双湖县雅曲乡扶贫绵羊育肥基地工程</t>
  </si>
  <si>
    <t>雅曲乡</t>
  </si>
  <si>
    <t>建设育肥暖棚面积432.25平方米及附属工程；总平给排水1项；总平电气1项，大门1座，机井1口和相关配套设备（购买公羊20只，购买母羊220只。）</t>
  </si>
  <si>
    <t>巴岭乡“一乡一社”合作组织扶贫项目</t>
  </si>
  <si>
    <t>巴岭乡合作组织</t>
  </si>
  <si>
    <t>巴岭乡</t>
  </si>
  <si>
    <t>采购3162只绵羊，其中公羊1581只，母羊1581只；购买运输车2台，装载机1台</t>
  </si>
  <si>
    <t>措折羌玛乡扶贫绵羊育肥基地</t>
  </si>
  <si>
    <t>措折羌玛乡合作组织</t>
  </si>
  <si>
    <t>措折羌玛乡</t>
  </si>
  <si>
    <t>建设羊圈及水、电、路、防疫等配套设施，购置购买绵羊4369只。</t>
  </si>
  <si>
    <t>嘎措乡扶贫绵羊育肥项目</t>
  </si>
  <si>
    <t>西藏那曲地区普若岗日牧业发展有限公司</t>
  </si>
  <si>
    <t>嘎措乡</t>
  </si>
  <si>
    <t>根据嘎措乡实际需求采购3100只绵羊、购买饲草料300吨。</t>
  </si>
  <si>
    <t>措折罗玛镇“一乡一社”合作组织扶贫项目</t>
  </si>
  <si>
    <t>措折罗玛镇合作组织</t>
  </si>
  <si>
    <t>措折罗玛镇</t>
  </si>
  <si>
    <t>根据措折罗玛镇实际需求采购900只绵羊，100头牛，车辆、借畜还畜1350只绵羊、批发商品货物等。</t>
  </si>
  <si>
    <t>多玛乡“一乡一社”合作组织绵羊采购扶贫项目</t>
  </si>
  <si>
    <t>多玛乡合作组织</t>
  </si>
  <si>
    <t>根据多玛乡实际需求采购3718只绵羊，公羊36只，母羊3682只。</t>
  </si>
  <si>
    <t>双湖县牛羊养殖基地扶贫建设项目</t>
  </si>
  <si>
    <t>新建机械库建筑面积491.94㎡，羊舍6栋，建筑面积2200.38平方米，牛舍5栋建筑面积1781.55平方米，草料库3栋建筑面积884.52平方米，更衣，消毒室37平方米、防疫用房123.01平方米，经营用房399.96平方米，旱厕35.20平方米以及附属工程一项等</t>
  </si>
  <si>
    <t>小计（尼玛县12项）</t>
  </si>
  <si>
    <t>尼玛县牦牛（奶牛）养殖厂扶贫项目</t>
  </si>
  <si>
    <t>尼玛县色来村兴盛农牧民专业合作社（吉瓦乡3村经济色来村村级合作组织）、甲谷乡曲米村农牧民经济合作组织（4村经济合作组织）、申亚乡联营牧民专业合作组织、卓尼乡扎嘎农牧民专业合作组织（卓尼乡来差村级合作组织）、尼玛县那仓卓瓦畜牧业奶牛生产专业合作社（卓瓦乡2村合作组织）、达果乡达热联营村牧民合作经济组织、来多乡希望农民专业经济合作组织、尼玛县羌塘沃学农牧民专业合作社（尼玛镇9村合作组织）、尼玛县兴牧农牧民专业合作社（尼玛镇10村合作组织）</t>
  </si>
  <si>
    <t>吉瓦乡色来村；卓尼乡来差村；来多乡东赛村；尼玛镇曲巴村、障乃村；达果乡鲁玛俄布居委会达热自然村；卓瓦乡多木热村；申亚乡嘎青村、石康村、格玛罗玛村、白尔瓦村、甲隆村、康琼村；甲谷乡曲米村</t>
  </si>
  <si>
    <t>依托养殖基地，以农牧民合作组织形式运营，购置基础牦牛1610头，用于改善当地乡镇小学营养计划以及购置饲草和简易奶制品加工设备</t>
  </si>
  <si>
    <t>尼玛县牦牛养殖扶贫项目</t>
  </si>
  <si>
    <t>阿索乡巴隆牦牛养殖专业合作社</t>
  </si>
  <si>
    <t>阿索乡曲参村巴隆易地搬迁点</t>
  </si>
  <si>
    <t>采购牦牛80头。</t>
  </si>
  <si>
    <t>尼玛县来多乡农牧民专业经济合作组织畜牧业扶持扶贫项目</t>
  </si>
  <si>
    <t>来多乡希望农民专业经济合作组织</t>
  </si>
  <si>
    <t>来多乡</t>
  </si>
  <si>
    <t>新建羊圈1座、牛圈1座、饲草料储备库两座。羊圈1座建筑面积391.52㎡，建筑层数为1层，建筑高度为3.6m；牛圈1座建筑面积180.25㎡，建筑层数为1层，饲草储备库建筑面积65.42㎡，建筑层数为地上1层，建筑高度为3.3m。奶牛50头、山羊500只，绵羊500只。</t>
  </si>
  <si>
    <t>尼玛县申亚乡牧民联营专业合作组织扶贫项目</t>
  </si>
  <si>
    <t>申亚乡联营牧民专业合作组织</t>
  </si>
  <si>
    <t>申亚乡</t>
  </si>
  <si>
    <t>购买牦牛120头，绵羊930头，购买挖掘机、装载机各一台。</t>
  </si>
  <si>
    <t>尼玛县中仓乡牧业合作组织扶贫项目</t>
  </si>
  <si>
    <t>中仓乡新世纪农民经济合作组织</t>
  </si>
  <si>
    <t>中仓乡</t>
  </si>
  <si>
    <t>新建奶牛养殖场一座、加工房一栋。奶牛养殖场建筑面积391.52㎡，建筑层数为1层，建筑高度为3.6m；加工房建筑面积65㎡，建筑层数为1层，建筑高度为3.3m，母牛150头，绵羊100只，山羊100只。</t>
  </si>
  <si>
    <t>尼玛县卓尼乡奶牛养殖及畜产品加工扶贫项目</t>
  </si>
  <si>
    <t>卓尼乡玛尔夏农牧民专业合作社</t>
  </si>
  <si>
    <t>卓尼乡</t>
  </si>
  <si>
    <t>新建奶牛养殖场一座、厂房一栋。奶牛养殖场建筑面积391.52㎡，建筑层数为1层，建筑高度为3.6m；加工房及住宿房建筑面积120㎡，建筑层数为1层，建筑高度为3.3m。奶牛58头，绵羊150只，离心搅拌机3台，冷冻运输车1辆，抓绒设备2台，畜产品收购1项，销售运输车2辆，百货商品1项。</t>
  </si>
  <si>
    <t>尼玛县俄久乡牧业养殖合作组织扶贫建设项目</t>
  </si>
  <si>
    <t>俄久乡农牧民专业经济合作组织</t>
  </si>
  <si>
    <t>俄久乡</t>
  </si>
  <si>
    <t>新建围墙150m，畜圈513㎡，水井一座以及购置绵羊1150头，山羊600头，牦牛100头及其他加工设备。</t>
  </si>
  <si>
    <t>尼玛县阿索乡畜牧业养殖及农牧民打砖队扶贫项目</t>
  </si>
  <si>
    <t>阿索乡手拉手农民专业合作经济组织</t>
  </si>
  <si>
    <t>阿索乡</t>
  </si>
  <si>
    <t>1、牧民养殖基地：购买牦牛100头、绵羊500头，购买精饲料20吨，人工种草80亩。2、组建打砖队：购买挖掘机一台，小型装载机、重型装载机各一台，制砖机一台，玉柴发电机一台，重汽HOWO自卸车一台，购买水泥60吨。3、扶贫茶馆：购买桌椅、冰柜、厨具、消毒柜等设备。4、肉牛、肉羊短期育肥：购买300头肉羊、40头肉牛进行短期育肥。</t>
  </si>
  <si>
    <t>尼玛县卓瓦乡畜牧业扶贫项目</t>
  </si>
  <si>
    <t>卓瓦乡联村联户农牧民专业经济合作组织</t>
  </si>
  <si>
    <t>卓瓦乡</t>
  </si>
  <si>
    <t>新建加工房及住宿房一栋。加工房及住宿房建筑面积121.6平米㎡，建筑层数为1层，建筑高度为3.3m，围墙28.2米，院子硬化98.28平米，购买牦牛120头，畜产品加工设备1套，冷藏车一辆，精饲料32吨。</t>
  </si>
  <si>
    <t>尼玛县尼玛镇奔康农牧民多专业合作社组建扶贫项目</t>
  </si>
  <si>
    <t>尼玛镇奔康农民专业合作社</t>
  </si>
  <si>
    <t>主要用于采购50装载机1台；320E雷沃挖机1台；2、购买中小型冷藏货柜运输车1台。3、购买货运车一台。4、租赁草场1万亩，购买牦牛80头。</t>
  </si>
  <si>
    <t>尼玛县荣玛乡一乡一社畜牧业扶持扶贫项目</t>
  </si>
  <si>
    <t>荣玛乡玛依农牧民专业经济合作组织</t>
  </si>
  <si>
    <t>荣玛乡</t>
  </si>
  <si>
    <t>购买牦牛100头，绵羊1100只。</t>
  </si>
  <si>
    <t>尼玛县藏系绵羊养殖基地扶贫建设项目</t>
  </si>
  <si>
    <t>阿索乡手拉手农民专业合作经济组织、达果乡圣地农牧民专业经济合作组织、吉瓦乡奋兴伍仟米基业农牧民专业合作经济组织、尼玛县甲谷乡甘露源农民合作组织、申亚乡联营牧民专业合作组织</t>
  </si>
  <si>
    <t>阿索乡乡政府所在地、达果乡政府所在地、吉瓦乡乡政府所在地、甲谷乡达热村、申亚乡石康村</t>
  </si>
  <si>
    <t>尼玛县阿索乡、达果乡、吉瓦乡、甲谷乡、申亚乡每乡购置架子羊2450只，共计12250只。</t>
  </si>
  <si>
    <t>绵羊养殖扶贫项目</t>
  </si>
  <si>
    <t>拉萨市堆龙德庆区古荣嘎冲村高海拔生态搬迁点</t>
  </si>
  <si>
    <t>新建羊舍及采购300只绵羊</t>
  </si>
  <si>
    <t>牦奶牛养殖扶贫养殖项目</t>
  </si>
  <si>
    <t>荣玛乡乡级合作社</t>
  </si>
  <si>
    <t>修建牦牛养殖区、奶制品加工厂、综合管理用房、储草房，采购奶制品加工设备、有机肥设备及购置木牦牛300头</t>
  </si>
  <si>
    <t>加工业46项</t>
  </si>
  <si>
    <t>小计（色尼区12项）</t>
  </si>
  <si>
    <t>金城面包加工厂扶贫项目</t>
  </si>
  <si>
    <t>那曲地区金诚青稞生产食品有限公司</t>
  </si>
  <si>
    <t>新建厂房、职工生活区、占地面积13000平方米，购买相关车间设备及配套实施。</t>
  </si>
  <si>
    <t>加工业</t>
  </si>
  <si>
    <t>圣熙青稞生产扶贫项目</t>
  </si>
  <si>
    <t>那曲县圣熙青稞生产有限公司</t>
  </si>
  <si>
    <t>购买相关设备、青稞食品加工</t>
  </si>
  <si>
    <t>那玛切乡羊毛被加工厂扶贫建设项目</t>
  </si>
  <si>
    <t>那玛切乡5村金马桑珠农牧民奶制品经济合作组织</t>
  </si>
  <si>
    <t>那么切乡</t>
  </si>
  <si>
    <t>新建厂房建筑面积695.56平方米，及附属工程（围墙及大门1002.91米、道路工程89.04平方米、铺装工程271.35平方米），设备购置。</t>
  </si>
  <si>
    <t>香茂乡扶贫寄畜项目</t>
  </si>
  <si>
    <t>香茂乡崩措经济合作组织</t>
  </si>
  <si>
    <t>香茂乡</t>
  </si>
  <si>
    <t>门面房维修300平方米、设备购置及奶制品销售</t>
  </si>
  <si>
    <t>那曲镇藏香制作销售扶贫建设项目</t>
  </si>
  <si>
    <t>那曲镇索如塔工贸有限公司</t>
  </si>
  <si>
    <t>厂房改扩建510平方米、销售点及设备购置。</t>
  </si>
  <si>
    <t>达前乡萨古村畜产品、民族手工业扶贫产业项目</t>
  </si>
  <si>
    <t>那曲县农牧民庆喜杨培专业合作社</t>
  </si>
  <si>
    <t>达前乡</t>
  </si>
  <si>
    <t>门面房维修440平方米及设备购置。</t>
  </si>
  <si>
    <t>尼玛乡热萨护肤品‘安塔’加工点扶贫修建项目</t>
  </si>
  <si>
    <t>色尼区尼玛乡文成农牧民综合经济合作社</t>
  </si>
  <si>
    <t>扩大加工点规模、新增销售点、购置运输车1辆、定制包装等。购置食品加工设备、50头牦牛（母牛），建设停车场等附属设施。以及相关设备的购置。</t>
  </si>
  <si>
    <t>达萨乡萨多村扶贫藏香加工厂</t>
  </si>
  <si>
    <t>那曲地区格桑贡恰商贸有限公司</t>
  </si>
  <si>
    <t>达萨乡</t>
  </si>
  <si>
    <t>生产各种藏香原材料及相关设备</t>
  </si>
  <si>
    <t>万吨牦牛乳扶贫加工厂建设工程</t>
  </si>
  <si>
    <t>新建乳制品加工厂建筑面积1997.94平方米，门卫室36.86平方米，1#连廊建筑面积263.98平方米、2#连廊建筑面积687.92平方米，以及设备购置、总体和附属工程等。</t>
  </si>
  <si>
    <t>万吨牦牛和绵羊肉制品扶贫加工厂建设工程</t>
  </si>
  <si>
    <t>新建肉食品加工厂建筑面积15243.70平方米，急宰制化建150.04平方米，门卫室36.86平方米，以及设备购置、机修车间、锅炉房、总体及附属工程等。</t>
  </si>
  <si>
    <t>牛羊肉深加工扶贫项目</t>
  </si>
  <si>
    <t>那曲地区牧业科技扶贫产业园</t>
  </si>
  <si>
    <t>建筑面积5080.32平方米，门卫室36.86平方米，以及设备购置、总体和附属工程</t>
  </si>
  <si>
    <t>小计(班戈县10项)</t>
  </si>
  <si>
    <t>糌粑加工厂扶贫建设项目</t>
  </si>
  <si>
    <t>普保八村糌粑合作社</t>
  </si>
  <si>
    <t>普保镇</t>
  </si>
  <si>
    <t>新建糌粑加工厂厂房一栋；959.65平方米等附属设施并购置先关生产设备。</t>
  </si>
  <si>
    <t>班戈县生态有机肥生产联合开发扶贫项目</t>
  </si>
  <si>
    <t>班戈县生态有机肥科技有限公司</t>
  </si>
  <si>
    <t>项目占地面积19亩，总建筑面积2300平方米。</t>
  </si>
  <si>
    <t>班戈县扶贫产业新吉乡缝纫店项目</t>
  </si>
  <si>
    <t>新吉乡扶贫村文化编织合作社</t>
  </si>
  <si>
    <t>以租房形式购置缝纫机20台，原材料购置10万元，技能培训等。</t>
  </si>
  <si>
    <t>班戈县扶贫产业二村羊毛加工厂项目</t>
  </si>
  <si>
    <t>青龙乡巴嘎村羊毛加工厂合作社</t>
  </si>
  <si>
    <t>青龙乡4村</t>
  </si>
  <si>
    <t>总建筑面积576.84平方米，其中新建加工厂423.56平方米，值班室79.75平方米，宿舍73.53平方米，围墙182米及设备购置。</t>
  </si>
  <si>
    <t>班戈县扶贫产业畜产品加工设备购买项目</t>
  </si>
  <si>
    <t>青龙乡加岗村民族特色手工艺品经济合作社</t>
  </si>
  <si>
    <t>设备采购缝纫机3台、羊毛分梳器1个，熨斗3个。</t>
  </si>
  <si>
    <t>保吉惠民农畜产品加工厂扶贫建设项目</t>
  </si>
  <si>
    <r>
      <rPr>
        <sz val="9"/>
        <rFont val="仿宋"/>
        <charset val="134"/>
      </rPr>
      <t>新建风干牛肉车间2000㎡，办公用房103.48㎡，配电室31.72㎡，门房31.36㎡，垃圾房18.4㎡，旱厕20.51㎡，地下化粪池20m</t>
    </r>
    <r>
      <rPr>
        <sz val="9"/>
        <rFont val="宋体"/>
        <charset val="134"/>
      </rPr>
      <t>³</t>
    </r>
    <r>
      <rPr>
        <sz val="9"/>
        <rFont val="仿宋"/>
        <charset val="134"/>
      </rPr>
      <t>。围墙396.8m、6m宽的大门1个，消防道路302.8m、场地硬化480㎡以及购买牦牛和其他设备。</t>
    </r>
  </si>
  <si>
    <t>普保镇杰订村特色手工风干牦牛肉加工扶贫产业项目</t>
  </si>
  <si>
    <t>杰订村五组</t>
  </si>
  <si>
    <t>新建牦牛肉风干厂房143.64㎡和库房（冷库）67.01㎡以及附属工程，购买116头牦牛和1套制冷设备。</t>
  </si>
  <si>
    <t>普保镇热前特色手工风干牦牛肉加工扶贫产业项目</t>
  </si>
  <si>
    <t>热前村</t>
  </si>
  <si>
    <t>新建牦牛肉风干厂房160.65㎡和库房（冷库）61.40㎡以及附属工程，购买124头牦牛和1套制冷设备。</t>
  </si>
  <si>
    <t>青龙乡风干牦牛肉加工扶贫产业项目</t>
  </si>
  <si>
    <t>青龙乡东嘎村</t>
  </si>
  <si>
    <t>新建风干牛肉加工厂367.51米，硬化300㎡以及购买配套设备和原材料。</t>
  </si>
  <si>
    <t>新吉乡古嘎村畜产品收购站扶贫项目</t>
  </si>
  <si>
    <t>班戈县新吉乡果芒古嘎村牧业专业合作社</t>
  </si>
  <si>
    <t>古嘎村</t>
  </si>
  <si>
    <t>投资179.2万元购买产业园区门面房320㎡，投资23万元购买运输车辆（带箱子）1辆、投资15万元购买运输车辆1辆、投资1.5万元构面冰箱3台、投资0.37万元购买封口机1台，投资0.45万元购买酥油搅拌机3台，投资30.48万元购买奶制品、皮毛、肉类等原材料。</t>
  </si>
  <si>
    <t xml:space="preserve">   小计（聂荣县7项）</t>
  </si>
  <si>
    <t>聂荣县嘎确牧场牛奶加工厂扶贫建设项目</t>
  </si>
  <si>
    <t>牛奶加工厂建筑995.92㎡及附属设施。</t>
  </si>
  <si>
    <t>聂荣县色庆乡2村奶制品销售点扶贫建设项目</t>
  </si>
  <si>
    <t>新建乳制品销售房251.25㎡，购置相应设备</t>
  </si>
  <si>
    <t>聂荣县民族手工艺加工厂房扶贫建设项目</t>
  </si>
  <si>
    <t>当木江乡桑果村合作组织</t>
  </si>
  <si>
    <t>聂荣县县城</t>
  </si>
  <si>
    <t>当木江乡加工厂房448.28㎡及总平附属，下曲乡门面房维修及色庆乡24村门面房维修</t>
  </si>
  <si>
    <t>聂荣县现代畜牧业示范基地附属冷链设施扶贫建设项目</t>
  </si>
  <si>
    <t>1、新建奶制品冷库600㎡，购置相应设备。 2、新建奶制品冷冻库600㎡，购置相应设备</t>
  </si>
  <si>
    <t>聂荣县一乡一社色庆乡合作组织联合社扶贫建设项目</t>
  </si>
  <si>
    <t>色庆乡</t>
  </si>
  <si>
    <t>新建畜产品库房100㎡，畜产品收集点80㎡，维修销售点90㎡和附属工程及配套设备、牲畜扶持等</t>
  </si>
  <si>
    <t>聂荣县尼玛乡15村畜产品合作社扩建扶贫项目</t>
  </si>
  <si>
    <t>尼玛乡先培卓库村合作社</t>
  </si>
  <si>
    <t>尼玛乡15村</t>
  </si>
  <si>
    <t>奶制品加工房184㎡、附属设施及设备工具购置等</t>
  </si>
  <si>
    <t>聂荣县尼玛乡16村畜产品合作社扩建扶贫项目</t>
  </si>
  <si>
    <t>尼玛乡16村</t>
  </si>
  <si>
    <t>小计（索县2项）</t>
  </si>
  <si>
    <t>索县热瓦乡、赤多乡、嘎美乡、“一乡一社”扶贫产业项目</t>
  </si>
  <si>
    <t>索县嘎布股哲有限责任公司</t>
  </si>
  <si>
    <t>亚拉镇</t>
  </si>
  <si>
    <t>索县热瓦乡、赤多乡、嘎美乡“一乡一社”与嘎布股哲有限责任公司联合运营产业园区项目，投资900万元</t>
  </si>
  <si>
    <t>索县扶贫特色产品加工项目</t>
  </si>
  <si>
    <t>索县亚拉镇亚安登村专业合作社</t>
  </si>
  <si>
    <t>亚安登村</t>
  </si>
  <si>
    <r>
      <rPr>
        <sz val="9"/>
        <color theme="1"/>
        <rFont val="仿宋"/>
        <charset val="134"/>
      </rPr>
      <t>新建糌粑加工车间753.2</t>
    </r>
    <r>
      <rPr>
        <sz val="9"/>
        <color theme="1"/>
        <rFont val="SimSun"/>
        <charset val="134"/>
      </rPr>
      <t>㎡</t>
    </r>
    <r>
      <rPr>
        <sz val="9"/>
        <color theme="1"/>
        <rFont val="仿宋"/>
        <charset val="134"/>
      </rPr>
      <t>，附属工程（硬化546.52㎡，室外电气1项，室外给排水1项）</t>
    </r>
  </si>
  <si>
    <t>小计（尼玛县4项）</t>
  </si>
  <si>
    <t>尼玛县文部乡牧业生产、施工队、家庭旅馆扶贫建设项目</t>
  </si>
  <si>
    <t>文部乡兴隆农牧民专业经济合作组织</t>
  </si>
  <si>
    <t>文部乡</t>
  </si>
  <si>
    <t>新建羊圈2座，组建家庭旅馆2座，人工种草1000亩，购置草料84吨，购买装载机、挖掘机各一台，搅拌机、柴油发电机各两台。</t>
  </si>
  <si>
    <t>尼玛县军仓乡一乡一社畜牧业扶持扶贫项目</t>
  </si>
  <si>
    <t>军仓乡琼措东农牧民专业合作社</t>
  </si>
  <si>
    <t>军仓乡</t>
  </si>
  <si>
    <t>购买绵羊1500只，购买挖掘机、装载机各一台，东风大运自卸车三辆。</t>
  </si>
  <si>
    <t>尼玛县吉瓦乡一乡一社扶贫建设项目</t>
  </si>
  <si>
    <t>吉瓦乡奋兴伍仟米基业农牧民专业合作经济组织</t>
  </si>
  <si>
    <t>吉瓦乡</t>
  </si>
  <si>
    <t>加工房一栋，加工厂房建筑面积302.3㎡，建筑层数为1层，建筑高度为4.2m，牛肉冷藏设备一套，牛肉标准化加工设备一套，重型运输车一辆，购买各村经营项目6套。</t>
  </si>
  <si>
    <t>尼玛县达果乡农牧民施工队组建扶贫项目</t>
  </si>
  <si>
    <t>达果乡圣地农牧民专业经济合作组织</t>
  </si>
  <si>
    <t>达果乡</t>
  </si>
  <si>
    <t>新建办公用房一栋、车辆存放间、推放砖工棚一栋。办公用房建筑面积81.25㎡，建筑层数为1层，建筑高度为3.3m；车辆存放间、推放砖工棚建筑面积201.5㎡，建筑层数为1层，建筑高度为4.2m。</t>
  </si>
  <si>
    <t>小计（双湖1项）</t>
  </si>
  <si>
    <t>双湖县卤虫卵深加工扶贫建设项目</t>
  </si>
  <si>
    <t>那曲市产业园区</t>
  </si>
  <si>
    <r>
      <rPr>
        <sz val="9"/>
        <rFont val="仿宋"/>
        <charset val="134"/>
      </rPr>
      <t>项目总建筑面积2449.6</t>
    </r>
    <r>
      <rPr>
        <sz val="9"/>
        <rFont val="SimSun"/>
        <charset val="134"/>
      </rPr>
      <t>㎡</t>
    </r>
    <r>
      <rPr>
        <sz val="9"/>
        <rFont val="仿宋"/>
        <charset val="134"/>
      </rPr>
      <t>，其中加工厂房763.07</t>
    </r>
    <r>
      <rPr>
        <sz val="9"/>
        <rFont val="SimSun"/>
        <charset val="134"/>
      </rPr>
      <t>㎡</t>
    </r>
    <r>
      <rPr>
        <sz val="9"/>
        <rFont val="仿宋"/>
        <charset val="134"/>
      </rPr>
      <t>，冷库763.04㎡，设备用房182.56㎡，发电机房42.33㎡，值班室20.98㎡，管理用房655.85㎡，旱厕21.8㎡，附属工程（硬化工程1360.65㎡、实体围墙490.2㎡、总平给排水1项、总平电气1项、大门1项），购买加工设备1套、冷库设备1套、箱变2台、太阳能异聚态热利用系统280㎡</t>
    </r>
  </si>
  <si>
    <t>小计（申扎县3项）</t>
  </si>
  <si>
    <t>申扎县2017年买巴乡5村民族手工艺品加工厂扶贫建设项目</t>
  </si>
  <si>
    <t>买巴乡1村</t>
  </si>
  <si>
    <t>工艺品加工厂198.81平方米，以及附属工程</t>
  </si>
  <si>
    <t>申扎县2017年扶贫食材药材加工基地建设工程</t>
  </si>
  <si>
    <t>将扶贫经济实体房三楼作为加工厂厂房，购买相关设备。另在扶贫经济实体房一楼租赁意见40平方米商铺。</t>
  </si>
  <si>
    <t>申扎县巴扎乡玉恰商贸有限责任公司即“一乡一社”扶贫建设项目</t>
  </si>
  <si>
    <t>申扎县巴扎乡玉恰商贸有限责任公司</t>
  </si>
  <si>
    <t>巴扎乡</t>
  </si>
  <si>
    <t>利用当地牧业生产的主战地，建立以牧业为主的畜产品加工厂。主要包括：奶制品、肉制品、育肥项目。组建农牧民建筑施工队，借用致富带头人顿珠次仁甲岗农牧民建筑施工队资质证书，购买施工机械施工设备，将技术能手和贫困户剩余劳动力纳入其中</t>
  </si>
  <si>
    <t>小计（嘉黎县2项）</t>
  </si>
  <si>
    <t>嘉黎县阿扎镇果扎源农牧民专业合作社扶贫建设项目</t>
  </si>
  <si>
    <t>阿扎镇</t>
  </si>
  <si>
    <t>新建蓄圈面积约为6300㎡，蓄圈内含小牛舍2圈面积约为128㎡、草饲料房1栋面积约为96㎡、奶制品加工房1栋面积约为96㎡；建设藏式独立基础框架双层结构畜产品销售加工厂房1栋面积约为400㎡。购置畜产品加工设备1套。在全县范围内引进良种牛100头，其中大公牛5头，母牛95头。</t>
  </si>
  <si>
    <t>嘉黎县尼屋乡（农合联）扶贫农牧民经济合作组织建设项目</t>
  </si>
  <si>
    <t>尼屋乡6村</t>
  </si>
  <si>
    <t>新建仓库及生产车间125平方米、厂房维修235.54平方米、门卫室及展厅67.08平方米、旱厕12平方米以及附属设施</t>
  </si>
  <si>
    <t>小计（安多县1项）</t>
  </si>
  <si>
    <t>安多县畜产品加工销售扶贫产业项目</t>
  </si>
  <si>
    <t>帕那镇</t>
  </si>
  <si>
    <t>建筑装饰及安装工程2577.06平方米、室外附属设施、设备及工器具购置</t>
  </si>
  <si>
    <t>巴青县本塔乡奶制品加工工坊及附属设施扶贫建设项目</t>
  </si>
  <si>
    <t>巴青县扶贫开发投资有限公司</t>
  </si>
  <si>
    <t>本塔乡</t>
  </si>
  <si>
    <t>新建1栋1层、框架结构、建筑高度为6.30m、建筑面积为243.04㎡的经营合作社及附属工程，并购置2台冷藏运输车、一套加工设备、200头奶牛。项目总用地面积为2180.92㎡.</t>
  </si>
  <si>
    <t>文化旅游业9项</t>
  </si>
  <si>
    <t>小计（索县4项）</t>
  </si>
  <si>
    <t>索县扶贫旅游建设项目</t>
  </si>
  <si>
    <t>索县格桑扶贫开发有限责任公司、索县益民服务有限责任公司热瓦乡分公司、嘎木乡分公司</t>
  </si>
  <si>
    <r>
      <rPr>
        <sz val="9"/>
        <color theme="1"/>
        <rFont val="仿宋"/>
        <charset val="134"/>
      </rPr>
      <t>新建经营用房2939.53</t>
    </r>
    <r>
      <rPr>
        <sz val="9"/>
        <color theme="1"/>
        <rFont val="SimSun"/>
        <charset val="134"/>
      </rPr>
      <t>㎡</t>
    </r>
    <r>
      <rPr>
        <sz val="9"/>
        <color theme="1"/>
        <rFont val="仿宋"/>
        <charset val="134"/>
      </rPr>
      <t>，管理用房20.79</t>
    </r>
    <r>
      <rPr>
        <sz val="9"/>
        <color theme="1"/>
        <rFont val="SimSun"/>
        <charset val="134"/>
      </rPr>
      <t>㎡</t>
    </r>
    <r>
      <rPr>
        <sz val="9"/>
        <color theme="1"/>
        <rFont val="仿宋"/>
        <charset val="134"/>
      </rPr>
      <t>，厕所69.5</t>
    </r>
    <r>
      <rPr>
        <sz val="9"/>
        <color theme="1"/>
        <rFont val="SimSun"/>
        <charset val="134"/>
      </rPr>
      <t>㎡</t>
    </r>
    <r>
      <rPr>
        <sz val="9"/>
        <color theme="1"/>
        <rFont val="仿宋"/>
        <charset val="134"/>
      </rPr>
      <t>，工器具设备购置及附属工程。</t>
    </r>
  </si>
  <si>
    <t>文化旅游业</t>
  </si>
  <si>
    <t>西昌乡扶贫牧家乐项目</t>
  </si>
  <si>
    <t>索县益民服务有限责任公司西昌乡分公司</t>
  </si>
  <si>
    <t>乡政府</t>
  </si>
  <si>
    <r>
      <rPr>
        <sz val="9"/>
        <rFont val="仿宋"/>
        <charset val="134"/>
      </rPr>
      <t>新建建筑面积2244.54平方米，外立面改造556平方米，附属工程（挡土墙工程102.9m，土石方工程2836.6m</t>
    </r>
    <r>
      <rPr>
        <sz val="9"/>
        <rFont val="宋体"/>
        <charset val="134"/>
      </rPr>
      <t>³</t>
    </r>
    <r>
      <rPr>
        <sz val="9"/>
        <rFont val="仿宋"/>
        <charset val="134"/>
      </rPr>
      <t>，总平给排水1项，总平电气1项，打水井1座），箱式变压器1套，水处理及成套设备。</t>
    </r>
  </si>
  <si>
    <t>索县扶贫美食市场建设项目</t>
  </si>
  <si>
    <t>新建综合用房建筑面积2868.1平方米及附属工程（沥青道路1378.3平方米，场地硬化3551.5平方米，给排水工程1项，电气工程1项）。</t>
  </si>
  <si>
    <t>索县扶贫嘎木乡农家乐项目</t>
  </si>
  <si>
    <t>索县益民服务有限责任公司嘎木乡分公司</t>
  </si>
  <si>
    <t>嘎木乡</t>
  </si>
  <si>
    <t>新建农家乐建筑面积542.98㎡及附属工程（硬化649.25㎡，室外给排水工程1项，室外电气1项，景观工程1项）</t>
  </si>
  <si>
    <t>小计(班戈县1项)</t>
  </si>
  <si>
    <t>班戈县东嘎旅游新村舞台剧《天边牧人》扶贫项目</t>
  </si>
  <si>
    <t>西藏羌塘班戈旅游发展有限公司</t>
  </si>
  <si>
    <t>东嘎新村</t>
  </si>
  <si>
    <t>在青龙乡东嘎村建设“天边的牧人”实景据场，谐钦文化演艺厅及展厅、民风民俗展览厅、“昌鲁”婚俗体验馆以及附属设施；</t>
  </si>
  <si>
    <t>尼玛县2项</t>
  </si>
  <si>
    <t>扶贫综合门面房</t>
  </si>
  <si>
    <t>建设吃住行购为一体的第三产业服务区</t>
  </si>
  <si>
    <t>牧家特色生活体验区扶贫项目</t>
  </si>
  <si>
    <t>以黑帐篷特色文化体验、休闲旅游为一体的藏北特色林卡</t>
  </si>
  <si>
    <t xml:space="preserve">   小计（聂荣县1项）</t>
  </si>
  <si>
    <t>聂荣县尼玛乡牧家乐扶贫项目</t>
  </si>
  <si>
    <t>尼玛乡4.5村</t>
  </si>
  <si>
    <r>
      <rPr>
        <sz val="9"/>
        <rFont val="仿宋"/>
        <charset val="134"/>
      </rPr>
      <t>新建牧家乐3101.5</t>
    </r>
    <r>
      <rPr>
        <sz val="9"/>
        <rFont val="SimSun"/>
        <charset val="134"/>
      </rPr>
      <t>㎡</t>
    </r>
    <r>
      <rPr>
        <sz val="9"/>
        <rFont val="仿宋"/>
        <charset val="134"/>
      </rPr>
      <t>、柴油发电机房47.45㎡、水处理用房47.45㎡等附属工程</t>
    </r>
  </si>
  <si>
    <t>嘉黎县旅客服务站扶贫建设项目</t>
  </si>
  <si>
    <t>维修旅客服务站2732.36平方米，及设备购置</t>
  </si>
  <si>
    <t>嘉黎县独俊民俗村扶贫建设项目</t>
  </si>
  <si>
    <t>阿扎镇达孜村</t>
  </si>
  <si>
    <t>新建游客服务站面积350平方米以及附属设施</t>
  </si>
  <si>
    <t>小计（申扎县1项）</t>
  </si>
  <si>
    <t>申扎县产业扶贫-申扎镇2村牧家乐建设项目</t>
  </si>
  <si>
    <t>申扎县色林措扶贫开发投资有限责任公司和申扎镇人民政府</t>
  </si>
  <si>
    <t>申扎镇2村、县城</t>
  </si>
  <si>
    <t>服务站建筑面积83.20平方米，旱厕建筑面积24.11平方米，演绎工程建筑面积1300平方米，设备及工器具购置，总平附属工程</t>
  </si>
  <si>
    <t>商贸流通业231项</t>
  </si>
  <si>
    <t>小计（色尼区29项）</t>
  </si>
  <si>
    <t>色尼区扶贫粉磨站、商混站（一期）</t>
  </si>
  <si>
    <t>那曲地区纳木措精圆建材有限责任公司</t>
  </si>
  <si>
    <t>购买相关设备及建设厂房。</t>
  </si>
  <si>
    <t>商贸流通业</t>
  </si>
  <si>
    <t>精惠扶贫运输车队项目</t>
  </si>
  <si>
    <t>购买30辆运输车，其中7台马力400型运输车和23台马力378型运输车，购置1套办公设备。</t>
  </si>
  <si>
    <t>那曲县扶贫机械租赁及维修工程</t>
  </si>
  <si>
    <t>色尼区精惠扶贫开发公司</t>
  </si>
  <si>
    <t>那曲镇28村</t>
  </si>
  <si>
    <t>1#建筑面积3291.67平方米，2#建筑面积3431.42平方米，3#建筑面积3234.7平方米，4#建筑面积3431.42平方米，消防水泵房5#建筑面积99平方米，柴油发电机6#建筑面积64.96平方米，旱厕7#建筑面积92.95平方米，旱厕8#建筑面积92.95平方米以及总平工程。</t>
  </si>
  <si>
    <t>那曲县五个村级合作社扶贫产业项目</t>
  </si>
  <si>
    <t>罗马镇、油恰乡5个村级合作社</t>
  </si>
  <si>
    <t>罗马镇、油恰乡</t>
  </si>
  <si>
    <t>新建罗马镇森森村标准化厂房600平方米，罗马镇其色村糌粑加工厂335平方米，罗马镇哈热村扶贫出租厂房312平方米，油恰乡昂玛雪村扶贫房312平方米，油恰乡晓琼村扶贫房312平方米。</t>
  </si>
  <si>
    <t>古露镇扶贫门面房项目</t>
  </si>
  <si>
    <t>古露镇乡级合作社</t>
  </si>
  <si>
    <t>古露镇</t>
  </si>
  <si>
    <t>新建1#-4#、9#门面房总建筑面积9468.5平方米以及室外附属工程。</t>
  </si>
  <si>
    <t>孔玛乡扶贫门面房建设项目</t>
  </si>
  <si>
    <t>孔玛乡</t>
  </si>
  <si>
    <t>新建扶贫门面建筑1#、2#扶贫门面网点793.36㎡，3#、4#扶贫门面网点951.28㎡，5#扶贫门面网点366.21㎡，室外附属工程土石方工程1项，彩色人行混凝土3604.2㎡，室外电气工程1项，电线杆搬迁等。房914.66平方米，3#房1503.83平方米，室外附属工程土石方工程3230.10m³，混凝土路面工程1967.90平方米，总体电气、给排水工程及设备购置。</t>
  </si>
  <si>
    <t>罗玛镇扶贫门面房项目</t>
  </si>
  <si>
    <t>罗玛镇乡级合作社</t>
  </si>
  <si>
    <t>新建3#-10#门面房总建筑面积8208.57平方米，游客接待站建筑面积1976.4平方米以及室外附属工程。</t>
  </si>
  <si>
    <t>尼玛乡扶贫门面房建设项目</t>
  </si>
  <si>
    <t>尼玛乡乡级合作社</t>
  </si>
  <si>
    <t>新建扶贫门面建筑1#、2#、3#、4#、5#、6#、7#扶贫门面网点2239.23㎡，室外附属工程土石方工程1项，彩色人行混凝土891.18㎡，室外电气工程1项，电线杆搬迁等。</t>
  </si>
  <si>
    <t>那玛切扶贫门面房建设项目</t>
  </si>
  <si>
    <t>那么切乡乡级合作社</t>
  </si>
  <si>
    <t>那玛切乡</t>
  </si>
  <si>
    <t>新建扶贫门面1#房建筑面积688.44平方米，2#房351.44平方米，3#房561.36平方米，4#房561.36平方米，以及土石方工程2939.8m³、混凝土工程3049.85平方米，总体电气、给排水等附属工程及设备购置。</t>
  </si>
  <si>
    <t>油恰乡扶贫门面房建设项目</t>
  </si>
  <si>
    <t>油恰乡乡级合作社</t>
  </si>
  <si>
    <t>油恰乡</t>
  </si>
  <si>
    <t>新建扶贫门面建筑1#扶贫门面网点1656.6㎡，2#扶贫门面网点1091㎡，室外附属工程土石方工程1项，彩色人行混凝土1174.08㎡，室外电气工程1项，电线杆搬迁等。</t>
  </si>
  <si>
    <t>达萨乡扶贫工程车队项目</t>
  </si>
  <si>
    <t>那曲县达萨岗恰建筑有限责任公司</t>
  </si>
  <si>
    <t>设备购置。</t>
  </si>
  <si>
    <t>古露镇精准扶贫城乡服务项目</t>
  </si>
  <si>
    <t>那曲县古露镇桑登岗桑建筑有限责任公司</t>
  </si>
  <si>
    <t>门面房装修1500平方米、机电井及设备购置。</t>
  </si>
  <si>
    <t>孔玛乡饲料营销合作组织扶贫项目</t>
  </si>
  <si>
    <t>孔玛乡扎西东栏村“梦”饲料营销合作组织</t>
  </si>
  <si>
    <t>建设厂房和销售点1600平方米及设备购置。</t>
  </si>
  <si>
    <t>劳麦乡预制砖厂扩建扶贫项目</t>
  </si>
  <si>
    <t>那曲县劳麦乡农牧民施工队经济合作社</t>
  </si>
  <si>
    <t>劳麦乡</t>
  </si>
  <si>
    <t>新建活动板房220平方米及设备购置。</t>
  </si>
  <si>
    <t>罗玛镇牧家阿古经济合作组织扶贫项目</t>
  </si>
  <si>
    <t>凯玛（4）村牧家阿古经济合作社</t>
  </si>
  <si>
    <t>新建厂房500平方米及设备购置。</t>
  </si>
  <si>
    <t>那曲镇砖厂扶贫建设项目</t>
  </si>
  <si>
    <t>那曲镇扎西康塔建筑有限责任公司</t>
  </si>
  <si>
    <t>新建板房100平方米及设备购置</t>
  </si>
  <si>
    <t>尼玛乡扶贫砂厂、砖厂建设项目</t>
  </si>
  <si>
    <t>那曲县尼玛利民建筑有限责任公司</t>
  </si>
  <si>
    <t>新建板房530平方米及设备购置。</t>
  </si>
  <si>
    <t>色雄乡扶贫砂厂、民族手工艺品项目</t>
  </si>
  <si>
    <t>色雄乡地姆村温泉农牧民专业经济合作社</t>
  </si>
  <si>
    <t>色雄乡</t>
  </si>
  <si>
    <t>门面房维修150平方米及购买相关设备。</t>
  </si>
  <si>
    <t>那玛切乡长途货运运输扶贫项目</t>
  </si>
  <si>
    <t>那么切乡觉罗白戟有限公司</t>
  </si>
  <si>
    <t>那么切</t>
  </si>
  <si>
    <t>那曲县劳务派遣组织机构扶贫建设项目</t>
  </si>
  <si>
    <t>色尼区那曲镇精诚实业开发有限公司</t>
  </si>
  <si>
    <t>租用政府大院480㎡进行室内装修改造。</t>
  </si>
  <si>
    <t>那曲镇扶贫汽车维修美容服务项目</t>
  </si>
  <si>
    <t>拉古汽车维修中心</t>
  </si>
  <si>
    <t>改扩建厂房、购买汽车配件。</t>
  </si>
  <si>
    <t>那若村扶贫砖厂</t>
  </si>
  <si>
    <t>达萨乡错查村农牧民施工队专业经济合作社</t>
  </si>
  <si>
    <t>完善设备，如挖掘机、全自动打砖机，发电机等机械设备</t>
  </si>
  <si>
    <t>达前乡江扣村扶贫平安汽车加水站</t>
  </si>
  <si>
    <t>达前乡村级合作社</t>
  </si>
  <si>
    <t>原有厂房改扩建及采购配件材料</t>
  </si>
  <si>
    <t>香茂乡扶贫自驾游营地项目</t>
  </si>
  <si>
    <t>色尼区东木玛村农牧民奶制品加工销售专业合作社</t>
  </si>
  <si>
    <t>对现有自驾车营地进行装修，配备相关设备、器具器材、帐篷搭建、停车场平整。</t>
  </si>
  <si>
    <t>色尼区精惠建材有限责任公司30万立方米/年商品混凝土扶贫项目</t>
  </si>
  <si>
    <t>色尼区精惠建材有限责任公司</t>
  </si>
  <si>
    <t>新建一座850平方米的办公场所，新建一座614平方米的搅拌站，新建一座670平方米的宿舍，新建一座4037平方米的厂房，维修车间253平方米，53平方米门卫室及室外硬化等附属设施。</t>
  </si>
  <si>
    <t>村级合作组织扶贫建设项目</t>
  </si>
  <si>
    <t>各村村级合作组织</t>
  </si>
  <si>
    <t>各村</t>
  </si>
  <si>
    <t>多种经营</t>
  </si>
  <si>
    <t>扶贫物流
产业园新建工程（一期）</t>
  </si>
  <si>
    <t>那市城投公司</t>
  </si>
  <si>
    <t>新建物流产业园（一期）BCD区，建筑面积54677.46平方米。B区15999.61平方米，C区13621.58平方米，D区25056.27平方米。</t>
  </si>
  <si>
    <t>概批资金不对，仍未修改</t>
  </si>
  <si>
    <t>扶贫物流
产业园新建工程（二期）</t>
  </si>
  <si>
    <t>新建物流产业园（二期）ABC区，建筑面积49889.16平方米。A区8093.97平方米，B区15296.44平方米，C区26498.75平方米以及四座消防水池和附属工程。</t>
  </si>
  <si>
    <t>扶贫农畜产品转运销售站建设工程</t>
  </si>
  <si>
    <t>拉萨</t>
  </si>
  <si>
    <r>
      <rPr>
        <sz val="9"/>
        <rFont val="仿宋"/>
        <charset val="134"/>
      </rPr>
      <t>新建仓库建筑面积2443.98</t>
    </r>
    <r>
      <rPr>
        <sz val="9"/>
        <rFont val="SimSun"/>
        <charset val="134"/>
      </rPr>
      <t>㎡（共计三栋，每栋</t>
    </r>
    <r>
      <rPr>
        <sz val="9"/>
        <rFont val="仿宋"/>
        <charset val="134"/>
      </rPr>
      <t>814.66㎡），展厅1307.44㎡，管理用房968㎡，冷库802.24㎡，设备用房353.4㎡，大门50.75㎡以及硬化道路、围墙等附属工程。</t>
    </r>
  </si>
  <si>
    <t>小计（索县29项）</t>
  </si>
  <si>
    <t>索县扶贫门面房建设项目</t>
  </si>
  <si>
    <t>建设框架结构扶贫门面房，占地面积2967.44平方米，总建筑面积11022.15平方米。</t>
  </si>
  <si>
    <t>索县汽车维修综合服务部建设扶贫项目</t>
  </si>
  <si>
    <t>索县牵手格桑花有限责任公司</t>
  </si>
  <si>
    <t>项目总占地面积3124.83平方米，建设内容：汽车用房3114.34平方米，设备用房274.4平方米，1＃汽车摩配销售用房3367.1平方米等附属工程</t>
  </si>
  <si>
    <t>索县批发零售市场采购扶贫项目</t>
  </si>
  <si>
    <t>索县益民有限责任公司</t>
  </si>
  <si>
    <t>八个乡镇</t>
  </si>
  <si>
    <t>在全县八个乡镇建设批发超市，采购副食品、日用百货等商品，购置销售货架等配套设施，总投资400万元。</t>
  </si>
  <si>
    <t>索县扶贫集中搬迁点配套产业项目综合批发市场建设项目</t>
  </si>
  <si>
    <t>综合批发市场4154.4平方米，发电机房38.7平方米及附属设施、设备等。</t>
  </si>
  <si>
    <t>索县扶贫综合型服务建设项目</t>
  </si>
  <si>
    <t>新建服务用房建筑面积5799.17平米，新建设备用房建筑面积563.03平米</t>
  </si>
  <si>
    <t>江达乡扶贫综合门面房建设项目</t>
  </si>
  <si>
    <t>索县益民服务有限责任公司江达乡分公司</t>
  </si>
  <si>
    <t>江达乡人民政府所在地</t>
  </si>
  <si>
    <t>新建综合用房1#建筑面积为705.08平方米，2#建筑面积为705.08平方米及室外工程</t>
  </si>
  <si>
    <t>索县扶贫乡镇异地产业用房建设项目</t>
  </si>
  <si>
    <t>索县县城(原水房）</t>
  </si>
  <si>
    <t>规划用地面积2400平方米，产业用房占地面积569.9平方米，建筑面积2405.3平方米，挡土墙65.31米，彩砖铺地、给排水等附属设施。</t>
  </si>
  <si>
    <t>索县县城扶贫门面房项目</t>
  </si>
  <si>
    <t>新建扶贫扶贫门面总建筑面积59425.01平方米以及配套设施等。</t>
  </si>
  <si>
    <t>索县荣布镇扶贫门面房项目</t>
  </si>
  <si>
    <t>索县益民有限责任公司荣布镇分公司</t>
  </si>
  <si>
    <t>新建综合扶贫门面房建筑面积1905平米，旅游接待用房3304.6平米，商铺3678.2平米，以及设备购置、警务亭、水厕、设备用房、转经筒周边设施改造。旅游接待附属工程、商铺附属工程、其他附属工程等。</t>
  </si>
  <si>
    <t>索县加勤乡“一乡一社”多种经营扶贫项目</t>
  </si>
  <si>
    <t>百货超市，投资50万元；人工种草项目，投资100万元；多种经营项目（网吧装修及设备采购，投资35万元；新建扶贫澡堂，投资20万元；扶贫洗衣店装修及设备采购，投资20万元；扶贫门面房装修及设备采购，投资35万元；扶贫茶馆装修及设备采购，投资40万元）。总投资300万元。</t>
  </si>
  <si>
    <t>加勤乡扶贫综合用房建设项目</t>
  </si>
  <si>
    <t>新建1#扶贫综合用房1242.56㎡，2#扶贫综合用房746.24㎡，3#扶贫综合用房775.72㎡，及总体工程（硬化工程767.51㎡），总平给排水一项，总平电气一项）。</t>
  </si>
  <si>
    <t>索县扶贫出租车公司建设项目</t>
  </si>
  <si>
    <t>索县圆达客运有限责任公司</t>
  </si>
  <si>
    <t>新建综合用房建筑面积1899.76平方米，设备用房建筑面积91.84平方米及附属工程（硬化工程845.98平方米、总平给排水1项、总平电气1项）。</t>
  </si>
  <si>
    <t>索县扶贫适度集中易地搬迁异地产业项目</t>
  </si>
  <si>
    <t>索县众志联盟有限责任公司</t>
  </si>
  <si>
    <t>新建综合用房建筑面积2583.6平方米及附属工程（硬化工程688.6平方米，卵石铺地96.7平方米，植草砖停车位82.5平方米，实体围墙114.9平方米，文化墙18.7平方米，场地填方785立方米，总平给排水1项，总平电气1项，碑柱1座）。</t>
  </si>
  <si>
    <t>赤多乡扶贫门面房建设项目</t>
  </si>
  <si>
    <t>赤多乡</t>
  </si>
  <si>
    <t>新建门面房2011.30平方米及附属工程（硬化工程313.60平方米，总平给排水1项，总平电气1项）。</t>
  </si>
  <si>
    <t>亚拉镇扶贫仓储（建材）基地建设项目</t>
  </si>
  <si>
    <t>索县益民服务有限责任公司亚拉镇分公司</t>
  </si>
  <si>
    <t>县城附近、317国道沿线空地</t>
  </si>
  <si>
    <t>新建仓库1、2、3#建筑面积3417.90平方米及配套附属设施（实体围墙303.20m，镂空围墙163.70m）。</t>
  </si>
  <si>
    <t>若达乡扶贫门面房建设项目</t>
  </si>
  <si>
    <t>索县益民服务有限责任公司若达乡分公司</t>
  </si>
  <si>
    <t>新建扶贫门面房建筑面积1723.8平方米及附属工程（总平给排水1项，总平电气1项）。</t>
  </si>
  <si>
    <t>嘎木乡扶贫门面房建设项目</t>
  </si>
  <si>
    <t>新建门面房建筑面积648.06平方米及配套附属工程（室外给排水工程1项，室外电气1项）。</t>
  </si>
  <si>
    <t>若达乡适度集中搬迁配套扶贫项目</t>
  </si>
  <si>
    <t>索县若达乡乡政府所在地</t>
  </si>
  <si>
    <t>新建汽修车间建筑面积150.70平方米，装修面积489.60平方米，硬化91.60平方米及设备购置（举升机2台、电焊机1台、打气泵1台、配套设备1项）。</t>
  </si>
  <si>
    <t>嘎美乡扶贫公路养护队项目</t>
  </si>
  <si>
    <t>索县益民服务有限责任公司嘎美乡分公司</t>
  </si>
  <si>
    <t>购买225挖掘机一台、150挖掘机、50转载机一台、双桥翻斗车两辆</t>
  </si>
  <si>
    <t>嘎美乡扶贫门面房建设项目</t>
  </si>
  <si>
    <t>新建扶贫门面房建筑面积695.2平方米及附属工程（混凝土路面413.1平方米，安装工程1项）。</t>
  </si>
  <si>
    <t>西昌乡扶贫门面房建设项目</t>
  </si>
  <si>
    <t>新建扶贫门面房建筑面积1001.10平方米及配套附属设施（铺砖硬化252.30m2、场地挖方1388.40m³、场地填方744.90m³、总平给排水工程1项、总平电气工程1项）。</t>
  </si>
  <si>
    <t>索县扶贫驾校项目</t>
  </si>
  <si>
    <r>
      <rPr>
        <sz val="9"/>
        <rFont val="仿宋"/>
        <charset val="134"/>
      </rPr>
      <t>新建检测车间800.8</t>
    </r>
    <r>
      <rPr>
        <sz val="9"/>
        <rFont val="SimSun"/>
        <charset val="134"/>
      </rPr>
      <t>㎡</t>
    </r>
    <r>
      <rPr>
        <sz val="9"/>
        <rFont val="仿宋"/>
        <charset val="134"/>
      </rPr>
      <t>，综合用房541.05</t>
    </r>
    <r>
      <rPr>
        <sz val="9"/>
        <rFont val="SimSun"/>
        <charset val="134"/>
      </rPr>
      <t>㎡</t>
    </r>
    <r>
      <rPr>
        <sz val="9"/>
        <rFont val="仿宋"/>
        <charset val="134"/>
      </rPr>
      <t>，门卫室26.46</t>
    </r>
    <r>
      <rPr>
        <sz val="9"/>
        <rFont val="SimSun"/>
        <charset val="134"/>
      </rPr>
      <t>㎡</t>
    </r>
    <r>
      <rPr>
        <sz val="9"/>
        <rFont val="仿宋"/>
        <charset val="134"/>
      </rPr>
      <t>及配套附属工程。</t>
    </r>
  </si>
  <si>
    <t>索县热瓦乡央达村扶贫特色产品供销点项目</t>
  </si>
  <si>
    <t>索县益民服务有限责任公司热瓦乡分公司</t>
  </si>
  <si>
    <t>采购设备（电子秤2个、监控2套、收银台2个、货架10套等）；特色产品采购（酸奶、牛奶、牛肉干、酥油、人参果）；百货商品（饮料、小吃、日化用品）；房屋出租费，餐馆、超市装修费（精装、面积200㎡）；餐馆物品（藏式桌子、凳子、餐具、厨具等）</t>
  </si>
  <si>
    <t>索县汽车维修综合服务部附属工程扶贫建设项目</t>
  </si>
  <si>
    <t>新建消防水泵81.75㎡;新建旱厕40.50㎡；附属工程包括土石方工程一项；花台一座；硬化工程12404.20㎡；总平电气一项；总平给排水一项。</t>
  </si>
  <si>
    <t>索县集中搬迁配套产业扶贫项目</t>
  </si>
  <si>
    <r>
      <rPr>
        <sz val="9"/>
        <rFont val="仿宋"/>
        <charset val="134"/>
      </rPr>
      <t>新建综合用房3942.24</t>
    </r>
    <r>
      <rPr>
        <sz val="9"/>
        <rFont val="SimSun"/>
        <charset val="134"/>
      </rPr>
      <t>㎡</t>
    </r>
    <r>
      <rPr>
        <sz val="9"/>
        <rFont val="仿宋"/>
        <charset val="134"/>
      </rPr>
      <t>，商铺372.33㎡，设备用房271.28㎡，附属工程（挖土方400m</t>
    </r>
    <r>
      <rPr>
        <sz val="9"/>
        <rFont val="宋体"/>
        <charset val="134"/>
      </rPr>
      <t>³</t>
    </r>
    <r>
      <rPr>
        <sz val="9"/>
        <rFont val="仿宋"/>
        <charset val="134"/>
      </rPr>
      <t>，回填土400m</t>
    </r>
    <r>
      <rPr>
        <sz val="9"/>
        <rFont val="宋体"/>
        <charset val="134"/>
      </rPr>
      <t>³</t>
    </r>
    <r>
      <rPr>
        <sz val="9"/>
        <rFont val="仿宋"/>
        <charset val="134"/>
      </rPr>
      <t>，总平给排水1项，总平电气1项）。400KVA箱式变压器1台。</t>
    </r>
  </si>
  <si>
    <t>索县扶贫嘎木乡多种经营扶贫项目</t>
  </si>
  <si>
    <t>采购健身房器材、LED50寸电视、防盗监控等、室内装修</t>
  </si>
  <si>
    <t>索县扶贫嘎美乡仓储基地建设项目</t>
  </si>
  <si>
    <t>嘎美乡</t>
  </si>
  <si>
    <r>
      <rPr>
        <sz val="9"/>
        <rFont val="仿宋"/>
        <charset val="134"/>
      </rPr>
      <t>新建仓库建筑面积1027.04㎡，值班室建筑面积20.98㎡及附属工程（硬化工程1239.10㎡，实体围墙193米，大门一座，土方开挖3000m</t>
    </r>
    <r>
      <rPr>
        <sz val="9"/>
        <rFont val="宋体"/>
        <charset val="134"/>
      </rPr>
      <t>³</t>
    </r>
    <r>
      <rPr>
        <sz val="9"/>
        <rFont val="仿宋"/>
        <charset val="134"/>
      </rPr>
      <t>，挡土墙66.80m，总平给排水工程1项，总平电气工程1项。）</t>
    </r>
  </si>
  <si>
    <t>索县乡镇异地产业用房扶贫项目</t>
  </si>
  <si>
    <t>新建乡镇异地产业用房建筑面积2325.7㎡，门卫及消防水池106.8㎡，仓库建筑面积150.7㎡及附属工程（道路硬化1234.75㎡，围墙95.18㎡，总平电气工程1项，总平给排水工程1项）</t>
  </si>
  <si>
    <t>小计（安多县21项）</t>
  </si>
  <si>
    <t>安多县民族旅游、文化、产业示范服务扶贫建设项目</t>
  </si>
  <si>
    <r>
      <rPr>
        <sz val="10"/>
        <rFont val="仿宋"/>
        <charset val="134"/>
      </rPr>
      <t>示范服务用房10385.99</t>
    </r>
    <r>
      <rPr>
        <sz val="10"/>
        <rFont val="SimSun"/>
        <charset val="134"/>
      </rPr>
      <t>㎡、屋面网架</t>
    </r>
    <r>
      <rPr>
        <sz val="10"/>
        <rFont val="仿宋"/>
        <charset val="134"/>
      </rPr>
      <t>391.37㎡、暖通工程10385.99㎡、总体（硬质铺地274.58㎡、漏草砖铺地89.62㎡、混凝土路面647.61㎡、精加工花岗岩石铺地888.26㎡、给排水工程1项、电气工程1项、暖通工程1项）。</t>
    </r>
  </si>
  <si>
    <t>安多县扶贫运输队项目</t>
  </si>
  <si>
    <t>购置德龙新M3000型重卡50辆。</t>
  </si>
  <si>
    <t>安多县村级道路养护设备购置扶贫产业项目</t>
  </si>
  <si>
    <t>十二个乡镇</t>
  </si>
  <si>
    <t>十二个乡镇购置村级道路养护设备，如装载机、挖掘机、平地机、自卸翻斗车、压路机等相关设备。</t>
  </si>
  <si>
    <t>安多县多种经营门面房扶贫建设工程</t>
  </si>
  <si>
    <t>县城强玛镇办事处对面</t>
  </si>
  <si>
    <t>新建安多县多种经营门面房建筑面积8953.45平方米，以及设备购置、室外附属工程。</t>
  </si>
  <si>
    <t>安多县措玛乡扶贫门面房项目</t>
  </si>
  <si>
    <t>措玛乡政府所在地</t>
  </si>
  <si>
    <t>新建1#扶贫门面1484.88平方米；2#扶贫门面1484.88平方米；旱厕53.82平方米及室外附属工程。</t>
  </si>
  <si>
    <t>安多县多玛乡扶贫门面房项目</t>
  </si>
  <si>
    <t>多玛乡新置所在地</t>
  </si>
  <si>
    <t>新建1#扶贫门面1303.27平方米；2#扶贫门面1303.27平方米；旱厕53.82平方米及室外附属工程。</t>
  </si>
  <si>
    <t>安多县强玛镇扶贫门面房项目</t>
  </si>
  <si>
    <t>强玛镇所在地</t>
  </si>
  <si>
    <t>新建1#扶贫门面621.8平方米；2#扶贫门面1296.66平方米；3#扶贫门面308.13平方米；旱厕53.82平方米及室外附属工程。</t>
  </si>
  <si>
    <t>安多县雁石坪镇扶贫门面房项目</t>
  </si>
  <si>
    <t>雁石坪镇新区</t>
  </si>
  <si>
    <t>新建门面房7栋，建筑面积11241.52平方米及室外附属工程等。</t>
  </si>
  <si>
    <t>安多县扎曲乡扶贫门面房项目</t>
  </si>
  <si>
    <t>扎曲乡所在地</t>
  </si>
  <si>
    <t>新建1#扶贫门面1368.13平方米；2#扶贫门面1527.39平方米；旱厕53.82平方米及室外附属工程。</t>
  </si>
  <si>
    <t>安多县扶贫门面房项目</t>
  </si>
  <si>
    <t>县城109国道两边</t>
  </si>
  <si>
    <t>新建门面房17栋，建筑面积44835.01平方米，消防水泵房和消防水池、柴油发电机房、牌坊及室外附属工程等。</t>
  </si>
  <si>
    <t>安多县滩堆乡扶贫门面房项目</t>
  </si>
  <si>
    <t>滩堆乡所在地</t>
  </si>
  <si>
    <t>新建1#扶贫门面549.41平方米；2#扶贫门面1098.33平方米；3#扶贫门面549.41平方米；旱厕53.82平方米及室外附属工程。</t>
  </si>
  <si>
    <t>安多县扎仁镇扶贫门面房项目</t>
  </si>
  <si>
    <t>扎仁镇所在地</t>
  </si>
  <si>
    <t>新建1#扶贫门面301.43平方米；2#扶贫门面266.67平方米；3#扶贫门面222.44平方米；4#扶贫门面371.65平方米；5#扶贫门面222.44平方米；6#扶贫门面371.65平方米；7#扶贫门面301.43平方米；8#扶贫门面421.45平方米；旱厕30.69平方米及室外附属工程。</t>
  </si>
  <si>
    <t>安多县帕那镇扶贫运输车队扶贫扩建项目</t>
  </si>
  <si>
    <t>购置扶贫运输队自卸车3辆、牵引车2辆、半挂车厢2辆、装载机1辆。</t>
  </si>
  <si>
    <t>安多县强玛镇扶贫运输队扶贫扩建项目</t>
  </si>
  <si>
    <t>强玛镇</t>
  </si>
  <si>
    <t>1、购买陕西重卡德龙重卡5台；2车辆上税等费用。</t>
  </si>
  <si>
    <t>安多县雁石坪镇扶贫运输队组建扶贫项目</t>
  </si>
  <si>
    <t>雁石坪镇</t>
  </si>
  <si>
    <t>扶贫运输自卸车3辆、挖掘机1辆、装载机1辆</t>
  </si>
  <si>
    <t>安多县扎仁镇扶贫运输车队组建扶贫项目</t>
  </si>
  <si>
    <t>扎仁镇</t>
  </si>
  <si>
    <t>扶贫运输车队购置自卸车3辆、挖掘机1辆、搅拌车1辆</t>
  </si>
  <si>
    <t>安多县玛荣乡扶贫运输队及散装油加油点建设项目</t>
  </si>
  <si>
    <t>玛荣乡</t>
  </si>
  <si>
    <t>扶贫运输车队购置购置自卸车2辆、小型货车1辆、发电机2台、搅拌机2台、挖掘机1台。散装油加油点购置小货车1辆、油桶10个、消防器材1套等</t>
  </si>
  <si>
    <t>色务乡乡村道路养护队与畜产品收购点扶贫建设项目</t>
  </si>
  <si>
    <t>色务乡</t>
  </si>
  <si>
    <t>乡村道路养护：1、装载机1台；2、挖掘机1台，3、自卸车2辆；4.平地机1台；5.压路机1台、6.发电机1台；7、搅拌机1台；平板振动机2台；9、振动棒6根；10、帐篷2顶。畜产品收购点建设项目：建设畜产品仓库1栋。</t>
  </si>
  <si>
    <t>安多县产业扶贫特色产品交易建设项目</t>
  </si>
  <si>
    <t>新建安多县产业扶贫特色产品交易用房建筑面积4130.09平方米，大门21.6平方米、消防水池、消防泵房354.16平方米、锅炉房81.67平方米、柴发室61平方米以及室外附属工程一项。</t>
  </si>
  <si>
    <t>安多县建材市场产业扶贫项目</t>
  </si>
  <si>
    <t>新建建材市场总建筑面积2360.32㎡，其中1#（钢材棚）328.6平方米，2#（水泥仓房）328.6平方米，3#（建材市场）1021.45平方米，4#（生活综合用房）364.04平方米，5#（旱厕）53.82平方米，6#（消防水泵房）263.81平方米以及室外附属工程一项。</t>
  </si>
  <si>
    <t>小计（比如县26项）</t>
  </si>
  <si>
    <t>比如县扶贫农贸市场</t>
  </si>
  <si>
    <t>10个乡镇政府所在地</t>
  </si>
  <si>
    <t>1、新建4个农贸市场，总建筑面积4304.16平方米（其中一个农贸市场建筑面积1076.04平方米），以及附属工程；2、新建6个农贸市场，总建筑面积6386.04平方米（其中一个农贸市场建筑面积1064.34平方米），以及附属工程。</t>
  </si>
  <si>
    <t>比如县乡镇澡堂扶贫新建工程</t>
  </si>
  <si>
    <t>新建乡镇澡堂1363.23平方米,(一个乡镇公共澡堂建筑面积151.47平方米)及道路、铺装、电气水电设施等附属设施</t>
  </si>
  <si>
    <t>比如县乡镇扶贫汽车修理厂</t>
  </si>
  <si>
    <t>9个乡镇政府所在地</t>
  </si>
  <si>
    <t>新建乡镇汽修厂建筑面积3378.6平方米（3个乡镇汽车修理厂总建筑面积1492.92平方米，六个乡镇汽车修理厂总建筑面积1885.68平方米），以及附属工程</t>
  </si>
  <si>
    <t>比如县扶贫虫草交易市场建设工程</t>
  </si>
  <si>
    <t>新建虫草交易用房建筑面积8207.01平方米，虫草调控用房2272.35平方米，以及设备购置</t>
  </si>
  <si>
    <t>比如县扶贫农畜产品交易项目</t>
  </si>
  <si>
    <t>比如县比如镇（县城）</t>
  </si>
  <si>
    <t>展示300平方米交易场地总评2500平方米（含亮化、围墙、大门、值班室）、仓储2000平方米、物流配送车2辆、采购农畜产品检测设备</t>
  </si>
  <si>
    <t>白嘎乡合作社扶贫经营用房项目</t>
  </si>
  <si>
    <t>白嘎乡</t>
  </si>
  <si>
    <t>新建扶贫门面房2325.64平方米，发电机房50.15平方米，消防泵房195.84平方米，值班室48.6平方米，以及附属工程</t>
  </si>
  <si>
    <t>白嘎乡扶贫门面房项目</t>
  </si>
  <si>
    <t>新建1#设备用房建筑面积1252.89平方米，2#、3#、4#、7#、8#建筑面积8731.65平方米，5#号房建筑面积2269.53平方米，6#房建筑面积1833.17平方米以及总平工程</t>
  </si>
  <si>
    <t>良曲乡扶贫门面房项目</t>
  </si>
  <si>
    <t>良曲乡</t>
  </si>
  <si>
    <t>新建1#设备用房建筑面积1252.89平方米，2#、3#、4#建筑面积6808.59平方米，5#建筑面积1833.17平方米，6#、7#建筑面积3492.66平方米和总平及附属工程</t>
  </si>
  <si>
    <t>夏曲镇扶贫门面房项目</t>
  </si>
  <si>
    <t>夏曲镇</t>
  </si>
  <si>
    <t>新建1—3#房建筑面积17117.16平方米，设备用房建筑面积1252.89平方米以及总平工程。</t>
  </si>
  <si>
    <t>白嘎乡扶贫快修市场项目</t>
  </si>
  <si>
    <t>白嘎乡白莲花商贸有限公司</t>
  </si>
  <si>
    <t>新建扶贫快修市场项目总建筑面积24500平方米。其中标准化操作间4950平方米，硬化19200平方米，办公用地及其他350平方米，及快修市场需要购置的相关配套设施。</t>
  </si>
  <si>
    <t>比如镇新区扶贫超市茶馆项目</t>
  </si>
  <si>
    <t>比如镇新区扶贫超市茶馆合作社</t>
  </si>
  <si>
    <t>购置（租赁）60平方米茶馆用房和90平方米超市用房及购买相关设备</t>
  </si>
  <si>
    <t>达塘乡扶贫运输业为主的多元化经营扶贫项目</t>
  </si>
  <si>
    <t>达塘乡乡级合作社</t>
  </si>
  <si>
    <t>达塘乡</t>
  </si>
  <si>
    <t>购置设施设备及聘请相关专业技术人员</t>
  </si>
  <si>
    <t>羊秀乡扶贫砂砖厂项目</t>
  </si>
  <si>
    <t>羊秀乡乡级合作社</t>
  </si>
  <si>
    <t>羊秀乡</t>
  </si>
  <si>
    <t>新建合作组织专业用房300平方米，砂石开采区域休息室50平方米及其他相关附属设施和设备采购</t>
  </si>
  <si>
    <t>茶曲乡幸福停车场、超市扶贫项目</t>
  </si>
  <si>
    <t>茶曲乡达康责任有限公司</t>
  </si>
  <si>
    <t>茶曲乡塔果村</t>
  </si>
  <si>
    <t>新建停车场1439平方米及附属相关设备采购、扶贫超市</t>
  </si>
  <si>
    <t>扎拉乡扶贫施工队项目</t>
  </si>
  <si>
    <t>扎拉乡</t>
  </si>
  <si>
    <t>组建规模30余人的扶贫施工队，购置扶贫施工队相关机械设备和聘请专业技术人员</t>
  </si>
  <si>
    <t>良曲乡扶贫超市水洗店项目</t>
  </si>
  <si>
    <t>良曲乡扶贫超市水洗店合作社</t>
  </si>
  <si>
    <t>租赁良曲乡特色小城镇门面房800平方米及购置相关设施设备</t>
  </si>
  <si>
    <t>香曲乡扶贫茶馆项目</t>
  </si>
  <si>
    <t>香曲乡乡级合作社</t>
  </si>
  <si>
    <t>香曲乡</t>
  </si>
  <si>
    <t>新建项目建设基地161平方米，及其他相关附属设施和设备采购等</t>
  </si>
  <si>
    <t>比如县民俗手工业产业园扶贫建设项目</t>
  </si>
  <si>
    <t>比如县城</t>
  </si>
  <si>
    <t>建筑面积一标段5291.44㎡，二标段1004.17。</t>
  </si>
  <si>
    <t>比如县扶贫物业管理公司</t>
  </si>
  <si>
    <t>房建200平方米及配套工具，主营小区物业管理</t>
  </si>
  <si>
    <t>比如县电商扶贫项目</t>
  </si>
  <si>
    <t>县城所在地</t>
  </si>
  <si>
    <t>50平方米门面房，300平方米仓库及配套设施</t>
  </si>
  <si>
    <t>比如县扶贫家政服务项目</t>
  </si>
  <si>
    <t>50平方米办公用房，配送车辆2辆及配套设备</t>
  </si>
  <si>
    <t>比如县壹龙商砼扶贫项目</t>
  </si>
  <si>
    <t>购买水泥原材料</t>
  </si>
  <si>
    <t>比如县川英建材扶贫项目</t>
  </si>
  <si>
    <t>购买建材原材料</t>
  </si>
  <si>
    <t>比如县牧家乐扶贫项目</t>
  </si>
  <si>
    <t>比如县茶曲乡</t>
  </si>
  <si>
    <t>建筑面积2000平方米、道路硬化及配套设施</t>
  </si>
  <si>
    <t>比如县扶贫门面房</t>
  </si>
  <si>
    <t>建筑面积19339.46㎡</t>
  </si>
  <si>
    <t>小计(班戈县27项)</t>
  </si>
  <si>
    <t>班戈县佳琼镇扶贫产业运输队项目</t>
  </si>
  <si>
    <t>五村牧业专业经济合作社</t>
  </si>
  <si>
    <t>佳琼镇5村所在地</t>
  </si>
  <si>
    <t>购买双桥自卸车7辆，装载机1辆，挖掘机1台，购买装卸工具若干，岗前培训7名驾驶员和15名装卸工人。</t>
  </si>
  <si>
    <t>班戈县扶贫产业青龙乡馒头店项目</t>
  </si>
  <si>
    <t>青龙乡东嘎村东嘎自然组妇女组织合作社</t>
  </si>
  <si>
    <t>以租房形式在青龙乡经营一间馒头店，购置高压锅2个，和面机2台、煎锅2个及原材料。</t>
  </si>
  <si>
    <t>班戈县保吉乡茶园配套设施扶贫项目</t>
  </si>
  <si>
    <t>保吉乡扎嘎村扶贫经济合作组织</t>
  </si>
  <si>
    <t>建设410㎡的钢架结构茶园，给水、供暖系统及部分装饰装修等附属配套设施同时购置相关配套设备。</t>
  </si>
  <si>
    <t>班戈县扶贫产业摩托车修理店项目</t>
  </si>
  <si>
    <t>班戈县北拉镇镇荣村合作社、门当乡乡级合作社</t>
  </si>
  <si>
    <t>北拉镇、门当乡</t>
  </si>
  <si>
    <t>在北拉镇租赁房屋，购置设备及工器具，在门当乡新建一座面积300㎡的摩托车修理店（200㎡的维修间、60㎡的配件销售间，40㎡员工宿舍），购置设备、打水井一口。</t>
  </si>
  <si>
    <t>班戈县莫东达热扶贫门面房扩建项目</t>
  </si>
  <si>
    <t>班戈县普保镇多尔格牧业经济合作社</t>
  </si>
  <si>
    <t>扩建门面房1037.18平方米，增加14个卫生间，新建暖廊400.08平方米，辅助用房改造以及附属工程。</t>
  </si>
  <si>
    <t>班戈县扶贫产业运输车辆购置项目</t>
  </si>
  <si>
    <t xml:space="preserve">1、佳琼镇多尔查居委会合作社，2、新吉乡古嘎经济发展有限公司；3、德庆镇南美村脱贫致富合作社4、马前乡贡曲村脱贫致富合作社5、北拉镇7村致富带头人措加，6、北拉镇七村致富带头人罗杰，7、普保镇那拉玛村合作社
</t>
  </si>
  <si>
    <t>佳琼镇多尔查居委会、新吉乡、德庆镇南美村、马前乡多吉斯曲、普保镇那拉玛村、北拉镇7村</t>
  </si>
  <si>
    <t>为佳琼镇多尔查居委会购置3台翻斗斯卡尔，新吉乡7村购置2辆货运车，德庆镇南美村购置1辆装载机、1辆挖土机、6辆自卸翻斗机，马前乡购置4辆运输车，北拉镇7村致富带头人（杰措）组织的贫困户购置半挂车2辆、双桥车1辆、装载机1台，北拉镇7村致富带头人（罗杰）组织的贫困户购置半挂车1辆、双桥车2辆，普保镇2村购置双桥车6辆、厢式货车4辆、装载机1台。</t>
  </si>
  <si>
    <t>班戈县扶贫汽修厂建设项目</t>
  </si>
  <si>
    <t>版给俺保吉惠民经济有限责任公司</t>
  </si>
  <si>
    <t>总建筑面积1674.4㎡，其中大中型车辆修理厂车间896.4㎡，小型车辆修理厂车间778㎡，附属工程，购置修理设备和维修工器具。</t>
  </si>
  <si>
    <t>班戈县北拉加油站扶贫建设项目</t>
  </si>
  <si>
    <t>班戈县顺达出租车有限公司</t>
  </si>
  <si>
    <t>北拉镇政府所在地</t>
  </si>
  <si>
    <t>新建一层站房一座，建筑面积96.36㎡，新建一层员工房一座，建筑面积178.21㎡，新建旱厕一座，建筑面积26.92㎡，新建加油罩棚一座，建筑面积198㎡，新建非承重罐区一座，站区行车部分采用混凝土铺砌。主要工艺设备包括埋地气油储罐1台，柴油储罐4台和4台双枪双油品潜油泵加油机。</t>
  </si>
  <si>
    <t>班戈县扶贫产业农牧民施工队设备购买项目</t>
  </si>
  <si>
    <t>普保镇多尔格牧业经济合作社</t>
  </si>
  <si>
    <t>多尔格村、小康示范村、普保镇7村</t>
  </si>
  <si>
    <t>普保镇多尔格村购买挖掘机一辆，装载机一辆、双桥汽车7辆，东风玉柴一辆；普保镇小康示范村购买小型挖掘机一辆、挖掘机一辆、机械拖车一辆、双桥车3辆；普保镇7村购买2辆双桥车，前四后八货运车一辆。</t>
  </si>
  <si>
    <t>班戈县扶贫产业乡级洗车场项目</t>
  </si>
  <si>
    <t>班戈县青龙乡东嘎村东嘎自然组妇女经济合作社</t>
  </si>
  <si>
    <t>建设活动板房800㎡，机井1口以及购置洗车设备。</t>
  </si>
  <si>
    <t>北拉镇扶贫门面房项目</t>
  </si>
  <si>
    <t>班戈县念青唐拉投资经营有限公司</t>
  </si>
  <si>
    <t>新建门面房2414.30㎡，旱厕69.34㎡及停车场、硬化等附属工程。</t>
  </si>
  <si>
    <t>青龙乡扶贫门面房项目</t>
  </si>
  <si>
    <t>新建门面房2584.74㎡，旱厕69.34㎡及停车场、硬化等附属工程。</t>
  </si>
  <si>
    <t>佳琼镇扶贫门面房项目</t>
  </si>
  <si>
    <t>佳琼镇</t>
  </si>
  <si>
    <t>新建门面房2583.94㎡，旱厕69.34㎡及停车场、硬化等附属工程。</t>
  </si>
  <si>
    <t>班戈县城扶贫门面房项目</t>
  </si>
  <si>
    <t>班戈县</t>
  </si>
  <si>
    <t>门面房22栋，总建筑面积31205.49平米，旱厕，总体等附属工程。</t>
  </si>
  <si>
    <t>班戈县羌康董普保发展有限公司“一乡一社”组织扶贫建设项目</t>
  </si>
  <si>
    <t>班戈羌康蕫普保发展有限公司</t>
  </si>
  <si>
    <t>糌粑加工厂原材料（青稞），高寒生态有机肥料厂购买原材料，购买挖掘机一辆。装修色林措销售基地门面房。</t>
  </si>
  <si>
    <t>全受益1586</t>
  </si>
  <si>
    <t>班戈县大鹏鸟牧业发展有限责任公司组织扶贫建设项目</t>
  </si>
  <si>
    <t>在县城产业园区购买178㎡的门面房；购买1辆带冷藏箱的货车，在镇政府大院内开建藏式茶馆；收购125头公牛、75头母牛；收购50000斤羊毛、750斤羊绒。</t>
  </si>
  <si>
    <t>全受益1132</t>
  </si>
  <si>
    <t>班戈县保吉乡扎嘎同济服务房扶贫建设项目</t>
  </si>
  <si>
    <t>班戈县保吉乡惠民公司</t>
  </si>
  <si>
    <t>为在扎嘎同济服务房注入300万元资金完善服务功能设施，添加相关设备</t>
  </si>
  <si>
    <t>全受益674</t>
  </si>
  <si>
    <t>班戈县阳光驾校扶贫建设项目</t>
  </si>
  <si>
    <t>班戈西部职业教育发展有限责任公司</t>
  </si>
  <si>
    <t>班戈县城</t>
  </si>
  <si>
    <t>新建综合业务用房968.24㎡，监控室243.36㎡，门卫室21.6㎡，旱厕31.05㎡，硬化道路4176.22㎡、强弱电工程1项，强电电缆埋设工程1项，给排水工程1项等附属设施设备。</t>
  </si>
  <si>
    <t>班戈县阳光机动车检测站扶贫建设项目</t>
  </si>
  <si>
    <t>新建检测车间1169.46㎡，环保车间128㎡，门卫室21.6㎡，旱厕31.05㎡，硬化道路24086.36㎡、围墙960米，电动伸缩大门2樘，铁皮大门1扇，强弱电工程1项，强电电缆埋设工程1项，给排水工程1项等附属设施设备。</t>
  </si>
  <si>
    <t>班戈县新吉乡曲森村农牧民施工队扶贫项目</t>
  </si>
  <si>
    <t>曲森村</t>
  </si>
  <si>
    <t>投资43万元购买挖掘机一辆，投资45万元购买工程重卡1辆、投资20万元购买自卸卡车1辆，投资3万元购买搅拌机3套，投资6万元购买农用三轮拖拉机3辆、投资1.5万元购买电焊机1台，投资1万元购买水泵、水管3套、投资0.5万元购买铁锹、锄头，投资30万元用于办理相关资质、人员培训等。</t>
  </si>
  <si>
    <t>班戈县尼玛乡残疾人员手工艺品制作厂扶贫建设项目</t>
  </si>
  <si>
    <t>班戈县尼玛乡杂空利民开发有限责任公司</t>
  </si>
  <si>
    <t>投资75万元构面5000只小羊羔皮，投资13.5万元购买9台缝纫机，投资5万元购买布料、投资6万元购买首饰制作物件，投资20万元作为房屋费用。</t>
  </si>
  <si>
    <t>北拉镇农贸市场扶贫产业项目</t>
  </si>
  <si>
    <t>北拉镇玛荣刚地居委会所在地</t>
  </si>
  <si>
    <t>1/2#农贸市场建筑面积1968.12㎡以及室外附属设施（总平给排水508.96m，总平电气618m，广场砖硬化2364.67㎡）。</t>
  </si>
  <si>
    <t>青龙乡劳务输出公司组建扶贫产业项目</t>
  </si>
  <si>
    <t>青龙乡政府</t>
  </si>
  <si>
    <t>购买重型自卸货车5辆、购买半挂车1辆以及人才培训。</t>
  </si>
  <si>
    <t>门当乡综合批发商场扶贫产业项目</t>
  </si>
  <si>
    <t>班戈县色林措发展有限责任公司</t>
  </si>
  <si>
    <t>加嘎藏布</t>
  </si>
  <si>
    <t>新建综合批发商场575.9㎡以及附属设施（打一口井、场地硬化600㎡），购买货车1辆，发电机1台，货架、柜子、摄像头1套以及购买货物。</t>
  </si>
  <si>
    <t>班戈县马前乡购买施工设备扶贫产业项目</t>
  </si>
  <si>
    <t>马前乡色瓦绵羊特色养殖专业合作社</t>
  </si>
  <si>
    <t>投资115万元购买合矿挖掘机（型号HK215）,投资96万元购买龙工挖掘机（型号LG6240E),投资45万元购买雷沃装载机（型号956H),投资43万元购买欧曼自卸车（型号ETX380，不含上牌、上税、保险等约7万元），投资12万元购买福田皮卡车（型号BJ1037V2MD6-XE,不含上牌、上税、保险等约2万元）。</t>
  </si>
  <si>
    <t>班戈县物流服务扶贫扩建项目</t>
  </si>
  <si>
    <t>藏北牧家乐有限公司</t>
  </si>
  <si>
    <t>总建筑面积3021.65㎡（冷库691.88㎡，仓库1855.81㎡，设备房473.96㎡），冷库采用风冷暖机组及吊顶冷风机制冷、配套建设总平给排水、电气等附属工程。</t>
  </si>
  <si>
    <t>小计（嘉黎县16项）</t>
  </si>
  <si>
    <t>嘉黎县绒多乡聚瑞农牧民专业合作社扶贫项目</t>
  </si>
  <si>
    <t>绒多乡</t>
  </si>
  <si>
    <t>在绒多乡组建绒多乡聚瑞农牧民专业合作社，计划购买车辆62辆，每辆运输车价格为47万元。</t>
  </si>
  <si>
    <t>嘉黎县措多乡扶贫门面房工程建设项目</t>
  </si>
  <si>
    <t>措多乡</t>
  </si>
  <si>
    <t>新建门面房3栋，均为地上两层，总建筑面积3690.62m2，1栋建筑面积1129.02m2，2栋建筑面积1280.80m2,3栋建筑面积1284.80㎡，机动车位42个。</t>
  </si>
  <si>
    <t>嘉黎县扶贫护路队工程建设项目</t>
  </si>
  <si>
    <t>购买装载机、挖掘机、运输车及其他工具</t>
  </si>
  <si>
    <t>嘉黎县综合市场扶贫工程</t>
  </si>
  <si>
    <t>新建混凝土路面工程350.1平方米，广场铺砖2718.6平方米、12平方米的化粪池1座、室外给排水工程1项、室外安装工程1项、电梯6台、自动扶梯6台、变压器1250KVA1台、柴油发电机350KW1台。</t>
  </si>
  <si>
    <t>嘉黎县麦地卡乡扶贫门面房项目</t>
  </si>
  <si>
    <t>麦地卡乡</t>
  </si>
  <si>
    <t>总门面房建筑面积2372.90㎡，及室外附属工程（土石方工程、车位、给排水工程）</t>
  </si>
  <si>
    <t>嘉黎县夏玛乡扶贫门面房项目</t>
  </si>
  <si>
    <t>夏玛乡</t>
  </si>
  <si>
    <t>总建筑面积2383.76㎡，及室外附属工程（土石方工程、广场工程、停车位、给排水工程）</t>
  </si>
  <si>
    <t>嘉黎县阿扎镇扶贫门面房项目</t>
  </si>
  <si>
    <t>新建扶贫门面房建筑面积7289.09平方米，设备用房建筑面积309.99平方米以及附属工程等</t>
  </si>
  <si>
    <t>嘉黎县林堤乡扶贫门面房项目</t>
  </si>
  <si>
    <t>林堤乡</t>
  </si>
  <si>
    <t>新建1#、5#门面房的建筑面积为2069.22㎡，2#门面房的建筑面积为824.50㎡，3#门面房建筑面积为1288.30㎡，4#门面房建筑面积为1081.26㎡，6#门面房建筑面积为1801.56㎡，水泵房1座及室外附属工程。</t>
  </si>
  <si>
    <t>嘉黎县藏比乡扶贫门面房项目</t>
  </si>
  <si>
    <t>藏比乡</t>
  </si>
  <si>
    <t>新建扶贫扶贫门面房建筑面积1556.68平方米，扶贫门面大房1#建筑面积1215.46平方米，扶贫门面大房2#建筑面积1215.46平方米，沿街门面房1#366.63平方米，沿街门面房2#366.63平方米，沿街门面房3#366.63平方米，消防水池165.31平方米，公共卫生间59.73平方米以及附属工程一项等。</t>
  </si>
  <si>
    <t>嘉黎县尼屋乡扶贫门面房项目</t>
  </si>
  <si>
    <t>尼屋乡</t>
  </si>
  <si>
    <t>新建1#、2#门面房建筑面积为2648.42㎡，3#门面房建筑面积为1777.88㎡，4#、10#门面房建筑面积为529.24㎡，5#、7#门面房建筑面积为1217.02㎡，6#、8#、9#门面房建筑面积为2587.29㎡，水泵房1 座及室外附属工程。</t>
  </si>
  <si>
    <t>嘉黎县藏比乡牧合联专业合作社扶贫组织项目</t>
  </si>
  <si>
    <t>通过项目建设，打造一个规模化、标准化、多样化经营方式的藏比乡（一乡一社）牧合联专业合作社。该合作组织包含扶贫零散成品油储油销售点；民族手工艺服装培训基地及销售点。</t>
  </si>
  <si>
    <t>嘉黎县鸽群乡多种经营经济合作组织扶贫建设项目</t>
  </si>
  <si>
    <t>鸽群乡</t>
  </si>
  <si>
    <t>整合现有的6家具有施工资质的农牧民施工队，组建成一个具有三级资质的施工队</t>
  </si>
  <si>
    <t>嘉黎县麦地卡乡（牧合联）农牧民经济合作组织扶贫建设项目</t>
  </si>
  <si>
    <t>新建加油加气站一处（一级加油站一处，LPG加气站一处），用于给车辆加油和生活加气，场地面积500㎡。</t>
  </si>
  <si>
    <t>嘉黎县夏玛乡扶贫牧合联多种经营合作组织</t>
  </si>
  <si>
    <t>新建门面房，项目占地面积248m2，建筑总面积1389.60m2。</t>
  </si>
  <si>
    <t>嘉黎县扶贫门面房项目</t>
  </si>
  <si>
    <t>新建扶贫门面房，总建筑面积5714㎡。</t>
  </si>
  <si>
    <t>小计（尼玛县21项）</t>
  </si>
  <si>
    <t>尼玛县2017年客运出租车扶贫项目</t>
  </si>
  <si>
    <t>尼玛县客运出租有限公司</t>
  </si>
  <si>
    <t>尼玛县城</t>
  </si>
  <si>
    <t>采购出租车7辆及运行设备。</t>
  </si>
  <si>
    <t>尼玛县尼玛镇物流仓储扶贫建设项目</t>
  </si>
  <si>
    <t>新建物流仓库1854平米，值班室17.86平米、围墙136.30平米等。</t>
  </si>
  <si>
    <t>尼玛县卓尼乡门面房扶贫建设项目</t>
  </si>
  <si>
    <t>卓尼乡果迁村农牧民专业合作组织（卓尼乡果迁村村级合作组织）</t>
  </si>
  <si>
    <t>新建门面房600平米及附属工程</t>
  </si>
  <si>
    <t>尼玛县扶贫商混站建设项目</t>
  </si>
  <si>
    <t>尼玛镇11村经济合作组织</t>
  </si>
  <si>
    <t>尼玛县城317国道旁</t>
  </si>
  <si>
    <t>新建厂房、库房1473.76平米，办公用房141.4平米，宿舍153.3平米及设备。</t>
  </si>
  <si>
    <t>尼玛县汽车维修扶贫建设项目</t>
  </si>
  <si>
    <t>文部巴拉秀合作组织</t>
  </si>
  <si>
    <t>新建汽车维修用房873.97平米。</t>
  </si>
  <si>
    <t>尼玛县吉瓦乡扶贫门面房建设项目</t>
  </si>
  <si>
    <t>俄久乡扶贫门面房建设项目</t>
  </si>
  <si>
    <t>尼玛县高原生态畜产品有限公司扶贫综合用房建设工程</t>
  </si>
  <si>
    <t>尼玛县高原生态畜产品有限公司</t>
  </si>
  <si>
    <t>新建门面房总建筑面积9459.22方米以及围墙、附属工程等。</t>
  </si>
  <si>
    <t>尼玛县中仓乡六村扶贫门面房建设项目</t>
  </si>
  <si>
    <t>乃仁当果村牧业合作组织</t>
  </si>
  <si>
    <t>新建门面房900平方米及附属工程。</t>
  </si>
  <si>
    <t>尼玛县卓瓦乡扶贫门面房建设项目</t>
  </si>
  <si>
    <t>尼玛县乡镇扶贫道路养护队组建项目</t>
  </si>
  <si>
    <t>采购50装载机2台；80型平地机1台，20吨压路机1台，320D卡特挖机1台，运输平板车一台及配套相关设备。</t>
  </si>
  <si>
    <t>阿索乡扶贫门面房项目</t>
  </si>
  <si>
    <t>新建门面房1666.55㎡，设备用房128.66㎡，锅炉房56.39㎡，旱厕27.52㎡附属设施及附属工程。</t>
  </si>
  <si>
    <t>达果乡扶贫门面房项目</t>
  </si>
  <si>
    <t>新建门面房建筑面积3486.66㎡，玻璃屋面建筑面积1640.29㎡，1#2#商铺各1531.47㎡，设备用房249.8㎡，锅炉房56.39㎡，旱厕27.52㎡以及附属工程</t>
  </si>
  <si>
    <t>甲谷乡扶贫门面房项目</t>
  </si>
  <si>
    <t>新建门面房1666.55㎡，设备用房128.66㎡，锅炉房56.39㎡，旱厕27.52㎡及附属工程</t>
  </si>
  <si>
    <t>军仓乡扶贫门面房项目</t>
  </si>
  <si>
    <t>新建门面房1059.10㎡，商铺542.34㎡，设备用房100.95㎡、锅炉房56.40㎡，大门及附属设施</t>
  </si>
  <si>
    <t>卓瓦乡扶贫门面房项目</t>
  </si>
  <si>
    <r>
      <rPr>
        <sz val="9"/>
        <rFont val="仿宋"/>
        <charset val="134"/>
      </rPr>
      <t>新建门面房1666.55</t>
    </r>
    <r>
      <rPr>
        <sz val="9"/>
        <rFont val="SimSun"/>
        <charset val="134"/>
      </rPr>
      <t>㎡</t>
    </r>
    <r>
      <rPr>
        <sz val="9"/>
        <rFont val="仿宋"/>
        <charset val="134"/>
      </rPr>
      <t>，设备用房128.66㎡、锅炉房56.39㎡，旱厕27.52㎡附属设施</t>
    </r>
  </si>
  <si>
    <t>申亚乡扶贫门面房项目</t>
  </si>
  <si>
    <t>新建门面房1045.62㎡，2#房1417.38㎡，旱厕56.32㎡及附属工程</t>
  </si>
  <si>
    <t>中仓乡扶贫门面房项目</t>
  </si>
  <si>
    <t>新建门面房建筑面积4182.48㎡，中仓门面房建筑面积2321.57㎡，锅炉房建筑面积192㎡，高位水池建筑面积710.22㎡，厕所建筑面积56.32㎡以及附属工程</t>
  </si>
  <si>
    <t>尼玛县荣玛乡扶贫运输队组建项目</t>
  </si>
  <si>
    <t>主要用于采购半挂车、工程自卸车各一台。</t>
  </si>
  <si>
    <t>尼玛县卓瓦乡农牧民运输队组建扶贫项目</t>
  </si>
  <si>
    <t>采购东风天龙运输车两台。</t>
  </si>
  <si>
    <t>小计（申扎县12项）</t>
  </si>
  <si>
    <t>申扎县扶贫门面房建设工程（一期）</t>
  </si>
  <si>
    <t>申扎县扶贫门面房占地面积2666.68㎡，包括地下一层和地上一层。</t>
  </si>
  <si>
    <t>申扎县2017年扶贫经济实体房建设项目</t>
  </si>
  <si>
    <t>建筑面积2444.94平方米，以及附属工程</t>
  </si>
  <si>
    <t>申扎县产业扶贫-建材综合批发市场建设项目</t>
  </si>
  <si>
    <t>门卫房18.49平方米，门面房373.12平方米，库房建筑面积461.16平方米，以及附属工程</t>
  </si>
  <si>
    <t>申扎县2017年产业扶持运输队建设项目</t>
  </si>
  <si>
    <t>购置运输车5辆，面包车5台</t>
  </si>
  <si>
    <t>申扎县2017年扶贫干洗店项目</t>
  </si>
  <si>
    <t>主要干洗机、水洗机等设备购置</t>
  </si>
  <si>
    <t>申扎县扶贫门面房项目</t>
  </si>
  <si>
    <t>申扎镇</t>
  </si>
  <si>
    <t>总建筑面积10331.36平方米；游客接待用房1188.85平方米；扶贫门面住宅3713.12平方米；南面湿地公署；北部山体等附属工程</t>
  </si>
  <si>
    <t>申扎县下过乡扶贫门面房项目</t>
  </si>
  <si>
    <t>6#门面房建筑面积1548.64平方米，7#门面房建筑面积2641.94平方米，旱厕17.26平方米及附属工程，购置箱变315KVA变压器一台</t>
  </si>
  <si>
    <t>申扎县申扎镇产业扶贫销售部扶贫建设项目</t>
  </si>
  <si>
    <t>申扎镇荣发扶贫开发有限公司</t>
  </si>
  <si>
    <t>销售用房建筑面积591.36㎡，总平1项及附属工程</t>
  </si>
  <si>
    <t>申扎县买巴乡“一乡一社”扶贫建设项目</t>
  </si>
  <si>
    <t>买巴乡乡级合作社</t>
  </si>
  <si>
    <t>主要以政企合作经营的方式，入股建设买巴乡致富带头人实体项目申扎县羌塘汽配修理有限责任公司</t>
  </si>
  <si>
    <t>申扎县卡乡鹏达扶贫牧家乐建设项目</t>
  </si>
  <si>
    <t>申扎县卡乡鹏达经合商贸有限公司</t>
  </si>
  <si>
    <t>建筑面积1765.6㎡及其他附属设施</t>
  </si>
  <si>
    <t>申扎县马跃乡多元化牧业合作社扶贫建设项目</t>
  </si>
  <si>
    <t>马跃乡乡级合作社</t>
  </si>
  <si>
    <t>建筑面积888.94平方米，以及旱厕、围墙、硬化室外水电等附属工程</t>
  </si>
  <si>
    <t xml:space="preserve">   小计（聂荣县17项）</t>
  </si>
  <si>
    <t>聂荣县九乡一镇物资超市扶贫项目</t>
  </si>
  <si>
    <t>九乡一镇乡级合作社</t>
  </si>
  <si>
    <t>九乡一镇</t>
  </si>
  <si>
    <t>每座乡镇物资超市149.8㎡，共建筑面积1498㎡等</t>
  </si>
  <si>
    <t>聂荣县综合市场扶贫项目</t>
  </si>
  <si>
    <t>综合市场2637.6㎡，农贸市场554.24㎡、附属工程和硬化等附属工程</t>
  </si>
  <si>
    <t>聂荣县查当乡4村摩托车维修房扶贫建设项目</t>
  </si>
  <si>
    <t>查当乡乡级合作社</t>
  </si>
  <si>
    <t>查当乡4村</t>
  </si>
  <si>
    <t>新建摩托车维修房149.8㎡，购置相应设备</t>
  </si>
  <si>
    <t>聂荣县查当乡波青村卡庆卡扶贫门面房建设项目</t>
  </si>
  <si>
    <t>查当乡卡庆卡</t>
  </si>
  <si>
    <t>新建扶贫门面房1200㎡，购置相应设备</t>
  </si>
  <si>
    <t>聂荣县查当乡扶贫门面房项目</t>
  </si>
  <si>
    <t>扶贫门面房2408.74㎡，新建旱厕57.82㎡，消防水池及水泵房124.84㎡等。</t>
  </si>
  <si>
    <t>聂荣县尼玛乡扶贫门面房项目</t>
  </si>
  <si>
    <t>尼玛乡4村</t>
  </si>
  <si>
    <t>扶贫门面房2159.43㎡，新建旱厕57.82㎡等。</t>
  </si>
  <si>
    <t>聂荣县聂荣镇扶贫门面房项目</t>
  </si>
  <si>
    <t>扶贫门面房1964.82㎡，新建水厕57.82㎡，观景工程1项等。</t>
  </si>
  <si>
    <t>聂荣县索雄乡多种经营扶贫项目</t>
  </si>
  <si>
    <t>索雄乡</t>
  </si>
  <si>
    <t>新建畜产品加工点销售，酸奶加工厂150㎡，新建妇女民族手工艺加工厂100㎡，新建门面房200㎡，新建补胎店100㎡，新建补胎店150㎡及设备购置等。</t>
  </si>
  <si>
    <t>聂荣县下曲乡多种经营扶贫项目</t>
  </si>
  <si>
    <t>下曲乡</t>
  </si>
  <si>
    <t>购买货架、货物、购买缝纫机、剪裁设备、冷藏车及冷藏设备、福田前四汽车、理发店设备、切割机、铁皮、钢管灯。</t>
  </si>
  <si>
    <t>聂荣县一乡一社聂荣镇阿扎堆玛经济合作社扶贫建设项目</t>
  </si>
  <si>
    <t>对全乡合作组织扶持资金</t>
  </si>
  <si>
    <t>聂荣县白雄乡伟微合作社扶贫建设项目</t>
  </si>
  <si>
    <t>白雄乡</t>
  </si>
  <si>
    <t>扩建扶贫门面房阳光棚50㎡及附属设施、装修、合作社其他设备购置</t>
  </si>
  <si>
    <t>聂荣县一乡一社当木江乡果当多种经营合作社扶贫建设项目</t>
  </si>
  <si>
    <t>扶贫产业点设备购置及扶持资金</t>
  </si>
  <si>
    <t>聂荣县机械租赁扶贫建设项目</t>
  </si>
  <si>
    <t>购买225型号挖掘机2台；260型号挖掘机2台；50型号装载机2台，双桥车29台，拖挂车2台。</t>
  </si>
  <si>
    <t>聂荣县易地搬迁点多种经营门面房扶贫建设项目</t>
  </si>
  <si>
    <t>易地搬迁点</t>
  </si>
  <si>
    <t>按照每个集中易地搬迁修建多种经营门面房.</t>
  </si>
  <si>
    <t>聂荣县嘎确牧场建材市场仓库扶贫建设项目</t>
  </si>
  <si>
    <t>新建室内硬化2400㎡，道路硬化560㎡、钢筋料场630㎡、库房门回车场630㎡、水泥仓库2400㎡、变压器及线路、输送带2个、航吊1座。</t>
  </si>
  <si>
    <t>聂荣县扶贫门面房建设项目</t>
  </si>
  <si>
    <t>新建1#建筑面积1521.17平方米，2#建筑面积1440.89平方米，3#建筑面积1440.89平方米，4#建筑面积1528.2平方米，柴油发电机房42.64平方米，水泵房101.84平方米，阳光棚975.45平方米，连廊154.16平方米以及室外附属工程。</t>
  </si>
  <si>
    <t>小计（双湖11项）</t>
  </si>
  <si>
    <t>双湖县城扶贫综合商场</t>
  </si>
  <si>
    <t>建设面积1083.44平方米的双层门面房及附属设施。</t>
  </si>
  <si>
    <t>双湖雅曲乡县城扶贫洗车场</t>
  </si>
  <si>
    <t>新建洗车场一个，房屋面积80㎡，修建机电井1眼，购买相应设备。</t>
  </si>
  <si>
    <t>双湖县农牧民扶贫运输队车辆采购项目</t>
  </si>
  <si>
    <t>购买东风天锦运输车10辆，东风天龙运输车10辆，多利卡冷藏车1辆，华一板式运输车1辆，大众捷达出租车5辆，环保旅游客运车2辆。</t>
  </si>
  <si>
    <t>双湖县措折羌玛乡扶贫综合服务商城建设项目</t>
  </si>
  <si>
    <t>新建商铺896.66 平方米及附属设施。</t>
  </si>
  <si>
    <t>双湖县协德乡扶贫门面房项目</t>
  </si>
  <si>
    <t>建设门面房861.68㎡，商铺861.68㎡，锅炉房56.39㎡、旱厕21.8㎡</t>
  </si>
  <si>
    <t>双湖县嘎措乡扶贫门面房项目</t>
  </si>
  <si>
    <t>双湖县措折罗玛镇扶贫门面房项目</t>
  </si>
  <si>
    <t>双湖县扶贫门面房项目</t>
  </si>
  <si>
    <t>新建门面房建筑面积9293.74㎡，玻璃屋面建筑面积1636.52平方米，制氧机房建筑面积117.39平方米，采暖房110.68平方米，门卫室27.77平方米，设备用房529.28平方米以及附属工程一项等。</t>
  </si>
  <si>
    <t>雅曲乡牧业旅游扶贫开发扶贫建设项目</t>
  </si>
  <si>
    <t>新建商铺896.66平方米及附属设施。</t>
  </si>
  <si>
    <t>协德乡扶贫产业建设项目</t>
  </si>
  <si>
    <t>协德乡合作组织</t>
  </si>
  <si>
    <t>业务用房356.97㎡，及附属设施，设备及工器具购置。</t>
  </si>
  <si>
    <t>小计（巴青县20项）</t>
  </si>
  <si>
    <t>岗切乡扶贫综合服务市场建设项目</t>
  </si>
  <si>
    <t>岗切乡</t>
  </si>
  <si>
    <t>建设900.68平米的综合服务市场1处。其中商铺6间，面积450.34平米；客房8间、茶馆1间，面积450.34平米。</t>
  </si>
  <si>
    <t>巴青县本塔乡3村星阔农牧民专业合作社扶贫建设项目</t>
  </si>
  <si>
    <t>本塔乡3村</t>
  </si>
  <si>
    <t>购买碎石机等沙厂相关设备</t>
  </si>
  <si>
    <t>巴青县本塔乡扶贫经济实体店建设项目</t>
  </si>
  <si>
    <t>巴青县本塔乡</t>
  </si>
  <si>
    <t>扶贫经济实体店1937.48平方米，硬化工程483.83平方米，总体电气工程1项</t>
  </si>
  <si>
    <t>巴青县巴青乡扶贫综合农贸市场建设项目</t>
  </si>
  <si>
    <t>巴青乡9村（乡政府所在地）</t>
  </si>
  <si>
    <t>建设总建筑面积为1027.92㎡综合农贸市场，场地硬化410.29㎡，购买相关设备</t>
  </si>
  <si>
    <t>巴青县贡日乡扶贫综合服务市场建设项目</t>
  </si>
  <si>
    <t>贡日乡政府所在地</t>
  </si>
  <si>
    <t>建设总建筑面积为900.68㎡的综合服务市场及其附属设施</t>
  </si>
  <si>
    <t>巴青县江绵乡15村扶贫门面房建设项目</t>
  </si>
  <si>
    <t>江绵乡15村</t>
  </si>
  <si>
    <t>扶贫门面房756.12平方米，硬化工程260平方米，总体电气工程1项</t>
  </si>
  <si>
    <t>雅安镇扶贫门面房项目</t>
  </si>
  <si>
    <t>雅安镇</t>
  </si>
  <si>
    <t>本工程规划建设用地1940.26平方米，规划总建筑面积1749.84平方米。主要包括1#房扶贫门面和2#房及附属设施。用地范围内道路铺装及电气水设备等</t>
  </si>
  <si>
    <t>巴青县扎色镇扶贫开发经济合作社建设项目</t>
  </si>
  <si>
    <t>扎色镇</t>
  </si>
  <si>
    <t>建设门面房970.17平方米及附属工程</t>
  </si>
  <si>
    <t>巴青县阿秀乡达麦村（十一村）农牧民经济合作社扩建扶贫项目</t>
  </si>
  <si>
    <t>阿秀乡11村</t>
  </si>
  <si>
    <t>农牧民经济合作社扩展项目964.76平方米及附属设施</t>
  </si>
  <si>
    <t>雅安镇“一乡一社”门面房扶贫项目</t>
  </si>
  <si>
    <t>新建1座建筑面积931.95㎡、层数3层、层高11.5m的门面房及土建、给排水、电气等相关附属工程。</t>
  </si>
  <si>
    <t>巴青县江绵乡多崩塘村农牧民经济合组织扶贫项目</t>
  </si>
  <si>
    <t>江绵乡7村</t>
  </si>
  <si>
    <t>购买虫草、然巴、贝姆等并订购虫草、然巴、贝母等特色产品包装。</t>
  </si>
  <si>
    <t>岗切乡“一乡一社”扶贫项目</t>
  </si>
  <si>
    <t>格拉村拉达塘</t>
  </si>
  <si>
    <r>
      <rPr>
        <sz val="9"/>
        <rFont val="仿宋"/>
        <charset val="134"/>
      </rPr>
      <t>购买挖掘机1台（功率114KW，斗容1m</t>
    </r>
    <r>
      <rPr>
        <sz val="9"/>
        <rFont val="SimSun"/>
        <charset val="134"/>
      </rPr>
      <t>³</t>
    </r>
    <r>
      <rPr>
        <sz val="9"/>
        <rFont val="仿宋"/>
        <charset val="134"/>
      </rPr>
      <t>,168马力），装载机1台（功率162KW,载重量5000KG，238马力），剩余资金用于该合作社的周转资金。</t>
    </r>
  </si>
  <si>
    <t>玛如乡色雄合作社超市及建材市场建设扶贫项目</t>
  </si>
  <si>
    <t>玛如乡12村</t>
  </si>
  <si>
    <t>新建1座地上2层、框架结构、建筑面积271.76㎡,、一层层高为4.50m，二层层高为3.3m的合作社超市，1座地上1层、钢结构、建筑面积405.04㎡、层高为6.5m建材市场及附属工程，并购置1套超市设备及货物、500吨煤炭。</t>
  </si>
  <si>
    <t>拉西镇“一乡一社”扶贫项目</t>
  </si>
  <si>
    <t>拉西镇</t>
  </si>
  <si>
    <t>拉西合作社购进3947吨水泥（含运输费）并进行销售</t>
  </si>
  <si>
    <t>贡日乡“一乡一社”扶贫项目</t>
  </si>
  <si>
    <t>贡日乡</t>
  </si>
  <si>
    <r>
      <rPr>
        <sz val="9"/>
        <rFont val="仿宋"/>
        <charset val="134"/>
      </rPr>
      <t>购买挖掘机1台（功率36.2千瓦，马力53.2，斗容0.21m</t>
    </r>
    <r>
      <rPr>
        <sz val="9"/>
        <rFont val="宋体"/>
        <charset val="134"/>
      </rPr>
      <t>³</t>
    </r>
    <r>
      <rPr>
        <sz val="9"/>
        <rFont val="仿宋"/>
        <charset val="134"/>
      </rPr>
      <t>），冷藏车2台（BJ5036XLC-A1型1台、BJ5030XLC-AA型1台）、宰杀和牛肉分割设备1套、牦牛160头，并建设活动板房100平方米，剩余资金用于该合作社的周转资金。</t>
    </r>
  </si>
  <si>
    <t>巴青乡“一乡一社”门面房建扶贫设项目</t>
  </si>
  <si>
    <t>巴青乡9村</t>
  </si>
  <si>
    <r>
      <rPr>
        <sz val="9"/>
        <rFont val="仿宋"/>
        <charset val="134"/>
      </rPr>
      <t>新建1座三层、框架结构、建筑面积为702.54</t>
    </r>
    <r>
      <rPr>
        <sz val="9"/>
        <rFont val="SimSun"/>
        <charset val="134"/>
      </rPr>
      <t>㎡</t>
    </r>
    <r>
      <rPr>
        <sz val="9"/>
        <rFont val="仿宋"/>
        <charset val="134"/>
      </rPr>
      <t>、一层层高位4.5m、二层层高为3.3m，负一层（吊层）层高为4.8m的经营合作社及附属工程，并购置餐厅设备。</t>
    </r>
  </si>
  <si>
    <t>拉西镇聚力扶贫综合建材市场建设项目</t>
  </si>
  <si>
    <t>新建2栋单层商铺，1栋戊类水泥仓库，1座大门及硬化、围墙、电气、给排水等附属工程。项目总建筑面积为4192㎡，其中，1#建筑面积为800㎡、2#建筑面积为800㎡、3#建筑面积为2592㎡.</t>
  </si>
  <si>
    <t>巴青县扶贫综合市场建设项目</t>
  </si>
  <si>
    <t>新建4处商铺，1座大门及硬化、围墙、电气、给排水等附属工程。项目总建筑面积5265.41㎡，其中1#1200.00㎡,2#1200.00㎡,3#1357.01㎡,4#1508.40㎡。</t>
  </si>
  <si>
    <t>巴青县大学生扶贫创业建设项目</t>
  </si>
  <si>
    <t>开发建设特色产品线上交易平台，并收购本县合作社特色产品在线上进行销售。</t>
  </si>
  <si>
    <t>资源开发利用32项</t>
  </si>
  <si>
    <t>色尼区精惠扶贫砂场扶贫建设项目（一期）</t>
  </si>
  <si>
    <t>罗玛镇（5村）、古露镇（9）村</t>
  </si>
  <si>
    <t>1、土建工程古路镇砂厂建设活动板房80平方米，（包括办公、住宿共6间），操作控制室40平方米（共2层，1层砖混结构，2层为彩钢板房）。罗玛镇砂厂建设活动板房60平方米（包括办公、住宿3间）沉淀池90㎡及设备购置。</t>
  </si>
  <si>
    <t>资源开发利用</t>
  </si>
  <si>
    <t>古露镇“年产20万吨天然饮用水”扶贫项目（一期）</t>
  </si>
  <si>
    <t>那曲地区纳木错水业有限责任公司</t>
  </si>
  <si>
    <t>占地面积约10000平方米，新建厂房饮用水开发、运输、销售。</t>
  </si>
  <si>
    <t>色雄乡牧家乐扶贫建设项目</t>
  </si>
  <si>
    <t>色雄乡扶贫商贸有限公司</t>
  </si>
  <si>
    <t>新建建筑面积500平方米及设备购置。</t>
  </si>
  <si>
    <t>油恰乡扶贫牧家乐建设项目</t>
  </si>
  <si>
    <t>油恰乡三村布达木朗温泉农牧民专业经济合作社</t>
  </si>
  <si>
    <t>新建住宿餐饮300平方米及设备购置。</t>
  </si>
  <si>
    <t>那曲县洛宝秋热山泉水厂扶贫建设项目</t>
  </si>
  <si>
    <t>色尼区洛宝秋热山泉水资源开发有限公司</t>
  </si>
  <si>
    <t>那曲镇11村</t>
  </si>
  <si>
    <t>综合办公用房建筑面积2777.5平方米，消防水泵房及发电机房建筑面积221.08平方米，1号板房建筑面积233.6平方米，2号板房建筑面积302.4平方米。</t>
  </si>
  <si>
    <t>色尼区油恰乡7村石膏矿扶贫项目（一期）</t>
  </si>
  <si>
    <t>那曲县精益扶贫石材开发有限责任公司</t>
  </si>
  <si>
    <t>石膏开采和利用</t>
  </si>
  <si>
    <t>那曲地区扶贫建筑建材产业园洗沙场</t>
  </si>
  <si>
    <t>洗沙场年产量为30万立方米左右，本项目1#办公室建筑面积556.26平方米，2#电控防房92.11平方米，及室外附属工程。</t>
  </si>
  <si>
    <t>无概批（可研批复）资金不对，</t>
  </si>
  <si>
    <t>那曲地区扶贫建筑建材产业园商混站、混凝土管厂</t>
  </si>
  <si>
    <t>本项目规划总用地面积为79619.55平方米（119.43亩），其中1#办公用房建筑面积675.80平方米，2#员工宿舍建筑面积373.24平方米，3#员工宿舍建筑面积447.64平方米，4#食堂建筑面积224.44平方米，5#实验室建筑面积224.44平方米，6#建筑面积3230.56平方米，7#建筑面积2772.36平方米，8#建筑面积130.56平方米，10#建筑面积285.76平方米，锅炉房建筑面积146.25平方米。</t>
  </si>
  <si>
    <t>那曲地区扶贫建筑建材产业园碎石加工厂</t>
  </si>
  <si>
    <t>本项目规划总用地面积为2402.78平方米，其中1#食堂建筑面积234.00平方米，2#办公用房建筑面积180.00平方米，3#员工宿舍建筑面积352.80平方米，4#建筑面积930.00平方米，5#建筑面积449.90平方米，配电房建筑面115.50平方米，消防水池70.38平方米，旱厕建筑面积70.20平方米。</t>
  </si>
  <si>
    <t>光伏光热扶贫果蔬大棚供暖项目</t>
  </si>
  <si>
    <t>新建管理用房315.20㎡、设备用房260.00㎡、餐厅433.60㎡、公寓用房7196.30㎡、周转房3392.50㎡、展厅1199.00㎡、大门74.60㎡，水泵房396.76㎡以及水泵房工艺工程、总平工程。</t>
  </si>
  <si>
    <t>光伏光热扶贫牦牛养殖供暖工程</t>
  </si>
  <si>
    <t>新建兽医诊疗室243.00㎡，冻精生产用房及采精大厅2390.00㎡，收发50.00㎡，隔离牛舍1650.70㎡，后备牛舍9545.90㎡，泌乳牛舍10663.00㎡，水泵房337.00㎡，种公牛舍3605.6㎡，有机肥加工间3290.00㎡，连廊452㎡，水泵房195.63㎡。总平、水泵房及辅热工艺工程。</t>
  </si>
  <si>
    <t>光伏光热畜产品加工项目</t>
  </si>
  <si>
    <t>新建肠衣加工厂门卫室36.80㎡，肠衣加工厂5080.40㎡，乳制品加工厂1997.80㎡，乳制品加工厂门卫室37.00㎡，饲料厂办公室、辅助用房420.00㎡，饲料库门卫室37.00㎡，生产车间1259.40㎡，肉食品加工厂15282.60㎡，肉食品加工厂门卫室37.00㎡，机修车间310.00㎡，急宰制化间80.00㎡，水泵房194.63㎡以及水泵房工艺工程、总平工程。</t>
  </si>
  <si>
    <t>小计(班戈县4项)</t>
  </si>
  <si>
    <t>班戈县卓攀健康产业扶贫建设项目</t>
  </si>
  <si>
    <t>班戈县卓攀健康产业发展有限公司</t>
  </si>
  <si>
    <t>总建筑面积731.18㎡，其中足浴散生产车间517.61㎡，办公住宿用房213.57㎡及附属工程（硬化工程1084㎡，停车位216㎡，围墙330米，总体水电1项）。购置污水设备处理器1套，500KVA箱变。</t>
  </si>
  <si>
    <t>新吉乡石材加工厂扶贫项目</t>
  </si>
  <si>
    <t>新吉乡扣球村扶贫石材开发有限责任公司</t>
  </si>
  <si>
    <t>新吉乡一村</t>
  </si>
  <si>
    <t>用地面积500㎡，总建筑面积804.46㎡，一标段316.82㎡，二标段487.64㎡，购买挖掘机1辆，翻土车1辆，货车1辆，皮卡车2辆，购买石材及原材料。</t>
  </si>
  <si>
    <t>巴嘎村砂石厂开发扶贫产业项目</t>
  </si>
  <si>
    <t>巴嘎村</t>
  </si>
  <si>
    <t>购买搅拌站1套、砂石分离机1套、柴油发电机1台、挖掘机1台、装载机1台、洒水车1辆、运输车2辆。</t>
  </si>
  <si>
    <t>班戈县新型材料开发有限责任公司石材加工厂扩建扶贫项目</t>
  </si>
  <si>
    <t>班戈县新型材料开发有限责任公司</t>
  </si>
  <si>
    <t>班戈县县城</t>
  </si>
  <si>
    <r>
      <rPr>
        <sz val="9"/>
        <rFont val="仿宋"/>
        <charset val="134"/>
      </rPr>
      <t>建设厂房4443.36</t>
    </r>
    <r>
      <rPr>
        <sz val="9"/>
        <rFont val="SimSun"/>
        <charset val="134"/>
      </rPr>
      <t>㎡</t>
    </r>
    <r>
      <rPr>
        <sz val="9"/>
        <rFont val="仿宋"/>
        <charset val="134"/>
      </rPr>
      <t>；购买板材加工，收购老厂1项、碎石机收购1项、水洗砂机1组1项、污水净化设备2套、装1项、全自动花岗岩条板抛光机（新式）1台、双锁紧桥式切石机2台、矿山切割机3台、液压锁紧柱式切石机（DZQ-1650-D18）5台、液压锁紧柱式切（DZQ-1650-D22）5台、红外线自动桥式切边机（导柱）5台、版底修平机1台、运费1项、安装费1项。</t>
    </r>
  </si>
  <si>
    <t>小计（嘉黎县5项）</t>
  </si>
  <si>
    <t>嘉黎县扶贫商混站项目</t>
  </si>
  <si>
    <t>新建水泥厂库952.97㎡、办公室166.6㎡、砖厂房427.99㎡、配电房105.6㎡、职工宿舍269.99㎡、公共厕所30.22㎡，普通场地硬化3316.8㎡，加厚场地硬化14683.2㎡，购置砂场、砖厂和水泥厂相应生产设备。</t>
  </si>
  <si>
    <t>嘉黎县措多乡扶贫产业开发农牧民专业合作社建设项目</t>
  </si>
  <si>
    <t>措多乡6村</t>
  </si>
  <si>
    <t>新建河道砂石场、砖厂，总用地面积2000平方，其中建筑用地面积160平方米。购置砂场、砖厂相应生产及运输设备</t>
  </si>
  <si>
    <t>嘉黎镇扶贫利民产业开发农牧民专业合作社建设项目</t>
  </si>
  <si>
    <t>嘉黎镇9村</t>
  </si>
  <si>
    <t>新建选砂场面积约5300㎡，洗砂场500㎡，打砖场1000㎡，商砼站建设面积500㎡。购置砂场、砖厂相应生产及运输设备</t>
  </si>
  <si>
    <t>嘉黎县林堤乡扶贫牧合联农牧民合作社</t>
  </si>
  <si>
    <t>林堤乡2村</t>
  </si>
  <si>
    <t>扶贫商砼站、砂石厂、砖厂、混泥土、购买设备（挖掘机、装载机、搅拌机、破碎机、地磅机等）</t>
  </si>
  <si>
    <t>嘉黎县绒多乡塔杰扶贫专业合作社建设项目</t>
  </si>
  <si>
    <t>绒多乡5村</t>
  </si>
  <si>
    <t>砂石厂总面积500平方米，其中新建办公室60平方米、一间员工宿舍80平方米、一间仓库40平方米，配电房150平方米及设备购置。</t>
  </si>
  <si>
    <t>小计（索县8项）</t>
  </si>
  <si>
    <t>索县特色产品加工扶贫项目</t>
  </si>
  <si>
    <t>购买特色产品原材料</t>
  </si>
  <si>
    <t>索县嘎木乡“一乡一社”多种经营扶贫项目</t>
  </si>
  <si>
    <t>餐厅项目，投资10万元；嘎木乡扶贫门面房项目，投资90万元；扶贫澡堂项目，投资30万元；扶贫粮油店项目，投资20万元；扶贫蔬菜大棚项目，投资150万元，总投资300万元</t>
  </si>
  <si>
    <t>索县若达乡“一乡一社”多种经营扶贫项目</t>
  </si>
  <si>
    <t>索县益民服务有限责任公司若达乡分公司、索县众志联盟公司</t>
  </si>
  <si>
    <t>若达乡</t>
  </si>
  <si>
    <t>采购砂厂设备，投资15万元；砖厂设备，投资13万元，建筑施工设备，投资5万元，机械车辆设备，投资167万元，与索县众志联盟建筑责任有限公司联合经营“三包”物资采购业务及砖厂项目，投资100万元</t>
  </si>
  <si>
    <t>索县亚拉镇“一乡一社”扶贫项目</t>
  </si>
  <si>
    <t>索县亚拉镇诺尔邦工贸有限公司</t>
  </si>
  <si>
    <t>与诺尔邦工贸有限责任公司合作经营商砼站</t>
  </si>
  <si>
    <t>荣布镇“一乡一社”多种经营扶贫项目</t>
  </si>
  <si>
    <t>建设荣布镇“一乡一社”多种经营项目砂石厂、砖厂建设及设备采购。投资575.8万元。</t>
  </si>
  <si>
    <t>索县西昌乡“一乡一社”多种经营扶贫项目</t>
  </si>
  <si>
    <t>西昌乡</t>
  </si>
  <si>
    <t>扶贫超市及库房,建筑面积300平方米；扶贫茶馆装修，装修面积120平方米；扶贫砂场（砖厂），建筑面积97平方米；采沙面积4500平方米。总投资300万元。</t>
  </si>
  <si>
    <t>索县江达乡“一乡一社”多种经营扶贫项目</t>
  </si>
  <si>
    <t>索县益民服务有限责任公司江达乡分公司、索县众志联盟有限公司</t>
  </si>
  <si>
    <t>江达乡</t>
  </si>
  <si>
    <t>索县益民服务有限责任公司江达乡分公司与索县众志联盟建筑有限责任公司合作经营“三包”物资采购业务及砖厂项目，投资200万元；索县江达乡“一乡一社”砖厂设备采购，投资95.5万元；砖厂运转资金4.5万元</t>
  </si>
  <si>
    <t>索县众志联盟有限责任公司砂石厂改扩建扶贫项目</t>
  </si>
  <si>
    <t>购买一套砂场机器；一台856装载机;一台320挖掘机;一辆运砂车；一辆中型运砂车； 400米围栏；一台836小装载机</t>
  </si>
  <si>
    <t>申扎县产业扶贫-石材加工厂建设项目</t>
  </si>
  <si>
    <t>县城工业区、申扎镇4村、雄梅镇5村</t>
  </si>
  <si>
    <t>砖厂仓库建筑面积145.36平方米，石材加工厂业务用房建筑面积142平方米，石材加工厂房建筑面积792.36平方米，设备及工具、器具购置，以及砖厂、石材加工厂附属工程。</t>
  </si>
  <si>
    <t>安多县扶贫混凝土搅拌站配套水泥搅拌车</t>
  </si>
  <si>
    <t>购置扶贫混凝土搅拌站配套水泥搅拌车6辆</t>
  </si>
  <si>
    <t>多玛乡1村扶贫砂石场扩建项目</t>
  </si>
  <si>
    <t>购买自卸车2辆、挖掘机1辆、装载机1辆</t>
  </si>
  <si>
    <t>合计（432项）</t>
  </si>
  <si>
    <t>小计（色尼区61项）</t>
  </si>
  <si>
    <r>
      <rPr>
        <sz val="9"/>
        <rFont val="仿宋"/>
        <charset val="134"/>
      </rPr>
      <t>新建扶贫门面建筑1#、2#扶贫门面网点793.36㎡，3#、4#扶贫门面网点951.28㎡，5#扶贫门面网点366.21㎡，室外附属工程土石方工程1项，彩色人行混凝土3604.2㎡，室外电气工程1项，电线杆搬迁等。房914.66平方米，3#房1503.83平方米，室外附属工程土石方工程3230.10m</t>
    </r>
    <r>
      <rPr>
        <sz val="9"/>
        <rFont val="宋体"/>
        <charset val="134"/>
      </rPr>
      <t>³</t>
    </r>
    <r>
      <rPr>
        <sz val="9"/>
        <rFont val="仿宋"/>
        <charset val="134"/>
      </rPr>
      <t>，混凝土路面工程1967.90平方米，总体电气、给排水工程及设备购置。</t>
    </r>
  </si>
  <si>
    <r>
      <rPr>
        <sz val="9"/>
        <rFont val="仿宋"/>
        <charset val="134"/>
      </rPr>
      <t>新建扶贫门面1#房建筑面积688.44平方米，2#房351.44平方米，3#房561.36平方米，4#房561.36平方米，以及土石方工程2939.8m</t>
    </r>
    <r>
      <rPr>
        <sz val="9"/>
        <rFont val="宋体"/>
        <charset val="134"/>
      </rPr>
      <t>³</t>
    </r>
    <r>
      <rPr>
        <sz val="9"/>
        <rFont val="仿宋"/>
        <charset val="134"/>
      </rPr>
      <t>、混凝土工程3049.85平方米，总体电气、给排水等附属工程及设备购置。</t>
    </r>
  </si>
  <si>
    <t>新建管理用房建筑面积1237.28㎡，门卫室27.09㎡，消防水池及泵房232.56㎡，以及各村公牛舍、肥牛社、堆粪房、饲草棚、管理用房和附属工程。</t>
  </si>
  <si>
    <t>新建仓库建筑面积2443.98㎡（共计三栋，每栋814.66㎡），展厅1307.44㎡，管理用房968㎡，冷库802.24㎡，设备用房353.4㎡，大门50.75㎡以及硬化道路、围墙等附属工程。</t>
  </si>
  <si>
    <t>小计（比如县34项）</t>
  </si>
  <si>
    <t>总建筑面积7484.96㎡（其中，比如镇章达村、良曲乡萨马村奶牛养殖基地总建筑面积分别为3742.48㎡）及相关设备购置和相关附属等附属设施</t>
  </si>
  <si>
    <t>扎拉乡永恒建筑有限公司</t>
  </si>
  <si>
    <t>小计（索县48个）</t>
  </si>
  <si>
    <t>新建经营性用房建筑面积1309.2㎡，大门及门卫室35.9㎡，水泵房77.44㎡，奶制品加工用房865.5㎡，肉制品加工用房768.5㎡，综合仓库246.4㎡，车库150.7㎡，水房113.4㎡，污水处理及设备间78.1㎡，发电机房38.7㎡，总平附属以及水利工程。</t>
  </si>
  <si>
    <t>新建经营用房2939.53㎡，管理用房20.79㎡，厕所69.5㎡，工器具设备购置及附属工程。</t>
  </si>
  <si>
    <r>
      <rPr>
        <sz val="9"/>
        <rFont val="仿宋"/>
        <charset val="134"/>
      </rPr>
      <t>新建扶贫门面房建筑面积1001.10平方米及配套附属设施（铺砖硬化252.30m2、场地挖方1388.40m</t>
    </r>
    <r>
      <rPr>
        <sz val="9"/>
        <rFont val="宋体"/>
        <charset val="134"/>
      </rPr>
      <t>³</t>
    </r>
    <r>
      <rPr>
        <sz val="9"/>
        <rFont val="仿宋"/>
        <charset val="134"/>
      </rPr>
      <t>、场地填方744.90m</t>
    </r>
    <r>
      <rPr>
        <sz val="9"/>
        <rFont val="宋体"/>
        <charset val="134"/>
      </rPr>
      <t>³</t>
    </r>
    <r>
      <rPr>
        <sz val="9"/>
        <rFont val="仿宋"/>
        <charset val="134"/>
      </rPr>
      <t>、总平给排水工程1项、总平电气工程1项）。</t>
    </r>
  </si>
  <si>
    <t>新建检测车间800.8㎡，综合用房541.05㎡，门卫室26.46㎡及配套附属工程。</t>
  </si>
  <si>
    <r>
      <rPr>
        <sz val="9"/>
        <rFont val="仿宋"/>
        <charset val="134"/>
      </rPr>
      <t>新建综合用房3942.24㎡，商铺372.33㎡，设备用房271.28㎡，附属工程（挖土方400m</t>
    </r>
    <r>
      <rPr>
        <sz val="9"/>
        <rFont val="宋体"/>
        <charset val="134"/>
      </rPr>
      <t>³</t>
    </r>
    <r>
      <rPr>
        <sz val="9"/>
        <rFont val="仿宋"/>
        <charset val="134"/>
      </rPr>
      <t>，回填土400m</t>
    </r>
    <r>
      <rPr>
        <sz val="9"/>
        <rFont val="宋体"/>
        <charset val="134"/>
      </rPr>
      <t>³</t>
    </r>
    <r>
      <rPr>
        <sz val="9"/>
        <rFont val="仿宋"/>
        <charset val="134"/>
      </rPr>
      <t>，总平给排水1项，总平电气1项）。400KVA箱式变压器1台。</t>
    </r>
  </si>
  <si>
    <t>新建糌粑加工车间753.2㎡，附属工程（硬化546.52㎡，室外电气1项，室外给排水1项）</t>
  </si>
  <si>
    <t>小计（巴青县22项）</t>
  </si>
  <si>
    <t>新建1座三层、框架结构、建筑面积为702.54㎡、一层层高位4.5m、二层层高为3.3m，负一层（吊层）层高为4.8m的经营合作社及附属工程，并购置餐厅设备。</t>
  </si>
  <si>
    <t>小计（嘉黎县29项）</t>
  </si>
  <si>
    <t>小计（安多县32项）</t>
  </si>
  <si>
    <t>示范服务用房10385.99㎡、屋面网架391.37㎡、暖通工程10385.99㎡、总体（硬质铺地274.58㎡、漏草砖铺地89.62㎡、混凝土路面647.61㎡、精加工花岗岩石铺地888.26㎡、给排水工程1项、电气工程1项、暖通工程1项）。</t>
  </si>
  <si>
    <t>购置养殖牦牛120头、建设暖棚2888.09㎡、青稞干草40吨、精饲料80吨、水井4座、防疫药品；扶贫建设施工购置搅拌机2台、发电机2台、打砖设备3套、模套5个、电线200米、水泥300吨及机械油料费等。</t>
  </si>
  <si>
    <t>小计（聂荣县50项）</t>
  </si>
  <si>
    <t>泌乳羊舍300㎡，干奶、育肥羊舍300㎡，育成、青年羊舍300㎡，饲草料库房110㎡，总平附属工程及配套设备等</t>
  </si>
  <si>
    <t>新建牧家乐3101.5㎡、柴油发电机房47.45㎡、水处理用房47.45㎡等附属工程</t>
  </si>
  <si>
    <t>本工程犊牛、育成、青年、干奶、育肥牛舍1#2#建筑面积300㎡，泌乳牛舍1#2#建筑面积300㎡，种公牛舍300㎡，饲草料库房300㎡，消毒室48㎡以及总平及其他附属工程（硬化1648㎡，围墙323m，总平给排水及电气1项，化粪池1项，机井70m，保温房1项）</t>
  </si>
  <si>
    <t>小计（班戈县64项）</t>
  </si>
  <si>
    <t xml:space="preserve">1.新建育肥羊圈322.56㎡；饲草库51.94㎡；综合用房65.79㎡、旱厕5.75㎡、室外附属（其中：堆肥池10㎡；素土夯实1018.08㎡；机井80m；铁艺围墙131.16m；给排水工程1项；电气工程1项）及相关设备（人工散播草籽266668.00㎡；草场草籽9333.38kg；草场肥料26666.80kg；饲草料购置1项；柴油发电机1台）。2.新建育成羊圈322.56㎡；饲草库51.94㎡；综合用房65.79㎡、旱厕5.75㎡、室外附属（其中：堆肥池10㎡；素土夯实1018.08㎡；机井80m；铁艺围墙131.16m；给排水工程1项；电气工程1项）及相关设备（人工散播草籽266668.00㎡；草场草籽9333.38kg；草场肥料26666.80kg；饲草料购置1项；柴油发电机1台）。购买绵羊1000头。
</t>
  </si>
  <si>
    <t>新建牲畜暖棚813.96㎡和围墙170.9m、机井3口，总体给排水工程、电气工程和共埋其他设施设备及牲畜。</t>
  </si>
  <si>
    <t>建设厂房4443.36㎡；购买板材加工，收购老厂1项、碎石机收购1项、水洗砂机1组1项、污水净化设备2套、装1项、全自动花岗岩条板抛光机（新式）1台、双锁紧桥式切石机2台、矿山切割机3台、液压锁紧柱式切石机（DZQ-1650-D18）5台、液压锁紧柱式切（DZQ-1650-D22）5台、红外线自动桥式切边机（导柱）5台、版底修平机1台、运费1项、安装费1项。</t>
  </si>
  <si>
    <t>小计（申扎县24项）</t>
  </si>
  <si>
    <t>小计（尼玛县44项）</t>
  </si>
  <si>
    <t>新建门面房1666.55㎡，设备用房128.66㎡、锅炉房56.39㎡，旱厕27.52㎡附属设施</t>
  </si>
  <si>
    <t>小计（双湖24项）</t>
  </si>
  <si>
    <t>项目总建筑面积2449.6㎡，其中加工厂房763.07㎡，冷库763.04㎡，设备用房182.56㎡，发电机房42.33㎡，值班室20.98㎡，管理用房655.85㎡，旱厕21.8㎡，附属工程（硬化工程1360.65㎡、实体围墙490.2㎡、总平给排水1项、总平电气1项、大门1项），购买加工设备1套、冷库设备1套、箱变2台、太阳能异聚态热利用系统280㎡</t>
  </si>
  <si>
    <t>地（市）</t>
  </si>
  <si>
    <t>项目数</t>
  </si>
  <si>
    <t>那曲</t>
  </si>
</sst>
</file>

<file path=xl/styles.xml><?xml version="1.0" encoding="utf-8"?>
<styleSheet xmlns="http://schemas.openxmlformats.org/spreadsheetml/2006/main">
  <numFmts count="11">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00_ "/>
    <numFmt numFmtId="177" formatCode="0.0_ "/>
    <numFmt numFmtId="178" formatCode="0_ "/>
    <numFmt numFmtId="179" formatCode="0.00_ "/>
    <numFmt numFmtId="180" formatCode="0_);[Red]\(0\)"/>
    <numFmt numFmtId="181" formatCode="0.0000_);[Red]\(0.0000\)"/>
    <numFmt numFmtId="182" formatCode="0.00_);[Red]\(0.00\)"/>
  </numFmts>
  <fonts count="58">
    <font>
      <sz val="11"/>
      <color theme="1"/>
      <name val="宋体"/>
      <charset val="134"/>
      <scheme val="minor"/>
    </font>
    <font>
      <sz val="20"/>
      <color theme="1"/>
      <name val="方正小标宋简体"/>
      <charset val="134"/>
    </font>
    <font>
      <sz val="12"/>
      <color theme="1"/>
      <name val="方正小标宋简体"/>
      <charset val="134"/>
    </font>
    <font>
      <sz val="12"/>
      <name val="方正仿宋简体"/>
      <charset val="134"/>
    </font>
    <font>
      <sz val="12"/>
      <color theme="1"/>
      <name val="方正仿宋简体"/>
      <charset val="134"/>
    </font>
    <font>
      <sz val="11"/>
      <color theme="1"/>
      <name val="仿宋"/>
      <charset val="134"/>
    </font>
    <font>
      <sz val="11"/>
      <name val="仿宋"/>
      <charset val="134"/>
    </font>
    <font>
      <sz val="12"/>
      <name val="仿宋"/>
      <charset val="134"/>
    </font>
    <font>
      <sz val="10"/>
      <name val="仿宋"/>
      <charset val="134"/>
    </font>
    <font>
      <sz val="11"/>
      <color rgb="FF0070C0"/>
      <name val="仿宋"/>
      <charset val="134"/>
    </font>
    <font>
      <sz val="12"/>
      <color theme="3"/>
      <name val="仿宋"/>
      <charset val="134"/>
    </font>
    <font>
      <b/>
      <sz val="12"/>
      <name val="仿宋"/>
      <charset val="134"/>
    </font>
    <font>
      <b/>
      <sz val="12"/>
      <color theme="3"/>
      <name val="仿宋"/>
      <charset val="134"/>
    </font>
    <font>
      <sz val="10"/>
      <color theme="1"/>
      <name val="仿宋"/>
      <charset val="134"/>
    </font>
    <font>
      <sz val="9"/>
      <name val="仿宋"/>
      <charset val="134"/>
    </font>
    <font>
      <sz val="9"/>
      <color theme="1"/>
      <name val="仿宋"/>
      <charset val="134"/>
    </font>
    <font>
      <sz val="20"/>
      <color theme="1"/>
      <name val="方正仿宋简体"/>
      <charset val="134"/>
    </font>
    <font>
      <sz val="12"/>
      <color theme="1"/>
      <name val="仿宋"/>
      <charset val="134"/>
    </font>
    <font>
      <b/>
      <sz val="12"/>
      <color theme="1"/>
      <name val="仿宋"/>
      <charset val="134"/>
    </font>
    <font>
      <b/>
      <sz val="11"/>
      <color theme="1"/>
      <name val="仿宋"/>
      <charset val="134"/>
    </font>
    <font>
      <b/>
      <sz val="11"/>
      <name val="仿宋"/>
      <charset val="134"/>
    </font>
    <font>
      <sz val="8"/>
      <name val="仿宋"/>
      <charset val="134"/>
    </font>
    <font>
      <sz val="10"/>
      <color theme="1"/>
      <name val="宋体"/>
      <charset val="134"/>
      <scheme val="minor"/>
    </font>
    <font>
      <b/>
      <sz val="10"/>
      <color theme="1"/>
      <name val="仿宋"/>
      <charset val="134"/>
    </font>
    <font>
      <sz val="12"/>
      <name val="宋体"/>
      <charset val="134"/>
    </font>
    <font>
      <sz val="12"/>
      <color theme="3"/>
      <name val="方正仿宋简体"/>
      <charset val="134"/>
    </font>
    <font>
      <b/>
      <sz val="10"/>
      <color rgb="FFFF0000"/>
      <name val="方正仿宋简体"/>
      <charset val="134"/>
    </font>
    <font>
      <b/>
      <sz val="10"/>
      <color rgb="FF00B050"/>
      <name val="仿宋"/>
      <charset val="134"/>
    </font>
    <font>
      <b/>
      <sz val="10"/>
      <name val="仿宋"/>
      <charset val="134"/>
    </font>
    <font>
      <b/>
      <sz val="9"/>
      <name val="仿宋"/>
      <charset val="134"/>
    </font>
    <font>
      <sz val="11"/>
      <color theme="1"/>
      <name val="方正仿宋简体"/>
      <charset val="134"/>
    </font>
    <font>
      <sz val="9"/>
      <color theme="1"/>
      <name val="方正仿宋简体"/>
      <charset val="134"/>
    </font>
    <font>
      <sz val="11"/>
      <name val="宋体"/>
      <charset val="134"/>
      <scheme val="minor"/>
    </font>
    <font>
      <sz val="11"/>
      <color theme="0"/>
      <name val="宋体"/>
      <charset val="0"/>
      <scheme val="minor"/>
    </font>
    <font>
      <b/>
      <sz val="11"/>
      <color rgb="FFFFFFFF"/>
      <name val="宋体"/>
      <charset val="0"/>
      <scheme val="minor"/>
    </font>
    <font>
      <sz val="11"/>
      <color theme="1"/>
      <name val="宋体"/>
      <charset val="0"/>
      <scheme val="minor"/>
    </font>
    <font>
      <b/>
      <sz val="11"/>
      <color rgb="FF3F3F3F"/>
      <name val="宋体"/>
      <charset val="0"/>
      <scheme val="minor"/>
    </font>
    <font>
      <u/>
      <sz val="11"/>
      <color rgb="FF800080"/>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sz val="11"/>
      <color indexed="8"/>
      <name val="宋体"/>
      <charset val="134"/>
    </font>
    <font>
      <sz val="11"/>
      <color rgb="FF0061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b/>
      <sz val="15"/>
      <color theme="3"/>
      <name val="宋体"/>
      <charset val="134"/>
      <scheme val="minor"/>
    </font>
    <font>
      <sz val="9"/>
      <name val="宋体"/>
      <charset val="134"/>
    </font>
    <font>
      <sz val="9"/>
      <name val="SimSun"/>
      <charset val="134"/>
    </font>
    <font>
      <sz val="8"/>
      <name val="SimSun"/>
      <charset val="134"/>
    </font>
    <font>
      <sz val="9"/>
      <color theme="1"/>
      <name val="SimSun"/>
      <charset val="134"/>
    </font>
    <font>
      <sz val="10"/>
      <name val="SimSun"/>
      <charset val="134"/>
    </font>
  </fonts>
  <fills count="34">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tint="0.399975585192419"/>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35" fillId="24" borderId="0" applyNumberFormat="0" applyBorder="0" applyAlignment="0" applyProtection="0">
      <alignment vertical="center"/>
    </xf>
    <xf numFmtId="0" fontId="40" fillId="2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16" borderId="0" applyNumberFormat="0" applyBorder="0" applyAlignment="0" applyProtection="0">
      <alignment vertical="center"/>
    </xf>
    <xf numFmtId="0" fontId="38" fillId="11" borderId="0" applyNumberFormat="0" applyBorder="0" applyAlignment="0" applyProtection="0">
      <alignment vertical="center"/>
    </xf>
    <xf numFmtId="43" fontId="0" fillId="0" borderId="0" applyFont="0" applyFill="0" applyBorder="0" applyAlignment="0" applyProtection="0">
      <alignment vertical="center"/>
    </xf>
    <xf numFmtId="0" fontId="33" fillId="27"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5" borderId="14" applyNumberFormat="0" applyFont="0" applyAlignment="0" applyProtection="0">
      <alignment vertical="center"/>
    </xf>
    <xf numFmtId="0" fontId="33" fillId="7" borderId="0" applyNumberFormat="0" applyBorder="0" applyAlignment="0" applyProtection="0">
      <alignment vertical="center"/>
    </xf>
    <xf numFmtId="0" fontId="3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2" fillId="0" borderId="19" applyNumberFormat="0" applyFill="0" applyAlignment="0" applyProtection="0">
      <alignment vertical="center"/>
    </xf>
    <xf numFmtId="0" fontId="51" fillId="0" borderId="19" applyNumberFormat="0" applyFill="0" applyAlignment="0" applyProtection="0">
      <alignment vertical="center"/>
    </xf>
    <xf numFmtId="0" fontId="33" fillId="10" borderId="0" applyNumberFormat="0" applyBorder="0" applyAlignment="0" applyProtection="0">
      <alignment vertical="center"/>
    </xf>
    <xf numFmtId="0" fontId="39" fillId="0" borderId="17" applyNumberFormat="0" applyFill="0" applyAlignment="0" applyProtection="0">
      <alignment vertical="center"/>
    </xf>
    <xf numFmtId="0" fontId="33" fillId="33" borderId="0" applyNumberFormat="0" applyBorder="0" applyAlignment="0" applyProtection="0">
      <alignment vertical="center"/>
    </xf>
    <xf numFmtId="0" fontId="36" fillId="9" borderId="13" applyNumberFormat="0" applyAlignment="0" applyProtection="0">
      <alignment vertical="center"/>
    </xf>
    <xf numFmtId="0" fontId="44" fillId="9" borderId="15" applyNumberFormat="0" applyAlignment="0" applyProtection="0">
      <alignment vertical="center"/>
    </xf>
    <xf numFmtId="0" fontId="34" fillId="6" borderId="12" applyNumberFormat="0" applyAlignment="0" applyProtection="0">
      <alignment vertical="center"/>
    </xf>
    <xf numFmtId="0" fontId="35" fillId="23" borderId="0" applyNumberFormat="0" applyBorder="0" applyAlignment="0" applyProtection="0">
      <alignment vertical="center"/>
    </xf>
    <xf numFmtId="0" fontId="33" fillId="19" borderId="0" applyNumberFormat="0" applyBorder="0" applyAlignment="0" applyProtection="0">
      <alignment vertical="center"/>
    </xf>
    <xf numFmtId="0" fontId="41" fillId="0" borderId="16" applyNumberFormat="0" applyFill="0" applyAlignment="0" applyProtection="0">
      <alignment vertical="center"/>
    </xf>
    <xf numFmtId="0" fontId="50" fillId="0" borderId="18" applyNumberFormat="0" applyFill="0" applyAlignment="0" applyProtection="0">
      <alignment vertical="center"/>
    </xf>
    <xf numFmtId="0" fontId="43" fillId="26" borderId="0" applyNumberFormat="0" applyBorder="0" applyAlignment="0" applyProtection="0">
      <alignment vertical="center"/>
    </xf>
    <xf numFmtId="0" fontId="47" fillId="30" borderId="0" applyNumberFormat="0" applyBorder="0" applyAlignment="0" applyProtection="0">
      <alignment vertical="center"/>
    </xf>
    <xf numFmtId="0" fontId="35" fillId="22" borderId="0" applyNumberFormat="0" applyBorder="0" applyAlignment="0" applyProtection="0">
      <alignment vertical="center"/>
    </xf>
    <xf numFmtId="0" fontId="33" fillId="21" borderId="0" applyNumberFormat="0" applyBorder="0" applyAlignment="0" applyProtection="0">
      <alignment vertical="center"/>
    </xf>
    <xf numFmtId="0" fontId="35" fillId="18" borderId="0" applyNumberFormat="0" applyBorder="0" applyAlignment="0" applyProtection="0">
      <alignment vertical="center"/>
    </xf>
    <xf numFmtId="0" fontId="35" fillId="29" borderId="0" applyNumberFormat="0" applyBorder="0" applyAlignment="0" applyProtection="0">
      <alignment vertical="center"/>
    </xf>
    <xf numFmtId="0" fontId="35" fillId="28" borderId="0" applyNumberFormat="0" applyBorder="0" applyAlignment="0" applyProtection="0">
      <alignment vertical="center"/>
    </xf>
    <xf numFmtId="0" fontId="35" fillId="8" borderId="0" applyNumberFormat="0" applyBorder="0" applyAlignment="0" applyProtection="0">
      <alignment vertical="center"/>
    </xf>
    <xf numFmtId="0" fontId="33" fillId="5" borderId="0" applyNumberFormat="0" applyBorder="0" applyAlignment="0" applyProtection="0">
      <alignment vertical="center"/>
    </xf>
    <xf numFmtId="0" fontId="33" fillId="14" borderId="0" applyNumberFormat="0" applyBorder="0" applyAlignment="0" applyProtection="0">
      <alignment vertical="center"/>
    </xf>
    <xf numFmtId="0" fontId="35" fillId="32" borderId="0" applyNumberFormat="0" applyBorder="0" applyAlignment="0" applyProtection="0">
      <alignment vertical="center"/>
    </xf>
    <xf numFmtId="0" fontId="35" fillId="17" borderId="0" applyNumberFormat="0" applyBorder="0" applyAlignment="0" applyProtection="0">
      <alignment vertical="center"/>
    </xf>
    <xf numFmtId="0" fontId="33" fillId="4" borderId="0" applyNumberFormat="0" applyBorder="0" applyAlignment="0" applyProtection="0">
      <alignment vertical="center"/>
    </xf>
    <xf numFmtId="0" fontId="35" fillId="13" borderId="0" applyNumberFormat="0" applyBorder="0" applyAlignment="0" applyProtection="0">
      <alignment vertical="center"/>
    </xf>
    <xf numFmtId="0" fontId="33" fillId="25" borderId="0" applyNumberFormat="0" applyBorder="0" applyAlignment="0" applyProtection="0">
      <alignment vertical="center"/>
    </xf>
    <xf numFmtId="0" fontId="33" fillId="3" borderId="0" applyNumberFormat="0" applyBorder="0" applyAlignment="0" applyProtection="0">
      <alignment vertical="center"/>
    </xf>
    <xf numFmtId="0" fontId="35" fillId="31" borderId="0" applyNumberFormat="0" applyBorder="0" applyAlignment="0" applyProtection="0">
      <alignment vertical="center"/>
    </xf>
    <xf numFmtId="0" fontId="33" fillId="12" borderId="0" applyNumberFormat="0" applyBorder="0" applyAlignment="0" applyProtection="0">
      <alignment vertical="center"/>
    </xf>
    <xf numFmtId="0" fontId="0" fillId="0" borderId="0">
      <alignment vertical="center"/>
    </xf>
    <xf numFmtId="0" fontId="24" fillId="0" borderId="0">
      <alignment vertical="center"/>
    </xf>
    <xf numFmtId="0" fontId="24" fillId="0" borderId="0"/>
    <xf numFmtId="0" fontId="42" fillId="0" borderId="0">
      <alignment vertical="center"/>
    </xf>
    <xf numFmtId="0" fontId="0" fillId="0" borderId="0">
      <alignment vertical="center"/>
    </xf>
  </cellStyleXfs>
  <cellXfs count="199">
    <xf numFmtId="0" fontId="0" fillId="0" borderId="0" xfId="0">
      <alignment vertical="center"/>
    </xf>
    <xf numFmtId="178" fontId="1" fillId="0" borderId="0" xfId="0" applyNumberFormat="1" applyFont="1" applyFill="1" applyAlignment="1">
      <alignment horizontal="center" vertical="center" wrapText="1"/>
    </xf>
    <xf numFmtId="179" fontId="1" fillId="0" borderId="0" xfId="0" applyNumberFormat="1" applyFont="1" applyFill="1" applyAlignment="1">
      <alignment horizontal="center" vertical="center" wrapText="1"/>
    </xf>
    <xf numFmtId="178" fontId="2" fillId="0" borderId="0" xfId="0" applyNumberFormat="1" applyFont="1" applyFill="1" applyAlignment="1">
      <alignment horizontal="center" vertical="center"/>
    </xf>
    <xf numFmtId="178" fontId="3" fillId="0" borderId="1" xfId="0" applyNumberFormat="1" applyFont="1" applyFill="1" applyBorder="1" applyAlignment="1">
      <alignment horizontal="center" vertical="center" wrapText="1"/>
    </xf>
    <xf numFmtId="179" fontId="3" fillId="0" borderId="2"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0" fillId="0" borderId="2" xfId="0" applyFill="1" applyBorder="1">
      <alignment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178" fontId="0" fillId="0" borderId="0" xfId="0" applyNumberFormat="1" applyAlignment="1">
      <alignment horizontal="center" vertical="center"/>
    </xf>
    <xf numFmtId="0" fontId="7"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8" fillId="0" borderId="2" xfId="49"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4" fillId="0" borderId="2" xfId="49"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79" fontId="8" fillId="0" borderId="2" xfId="49" applyNumberFormat="1" applyFont="1" applyFill="1" applyBorder="1" applyAlignment="1">
      <alignment horizontal="center" vertical="center" wrapText="1"/>
    </xf>
    <xf numFmtId="0" fontId="14" fillId="0" borderId="2" xfId="0" applyFont="1" applyFill="1" applyBorder="1" applyAlignment="1">
      <alignment horizontal="center" vertical="justify" wrapText="1"/>
    </xf>
    <xf numFmtId="0" fontId="15" fillId="0" borderId="2" xfId="0" applyFont="1" applyFill="1" applyBorder="1" applyAlignment="1">
      <alignment horizontal="center" vertical="center" wrapText="1"/>
    </xf>
    <xf numFmtId="179"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8" fontId="16" fillId="0" borderId="0" xfId="0" applyNumberFormat="1" applyFont="1" applyFill="1" applyAlignment="1">
      <alignment horizontal="center" vertical="center" wrapText="1"/>
    </xf>
    <xf numFmtId="0" fontId="17" fillId="0" borderId="2"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178" fontId="11" fillId="2" borderId="2" xfId="0" applyNumberFormat="1"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xf>
    <xf numFmtId="178" fontId="8" fillId="0" borderId="2"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178" fontId="8" fillId="0" borderId="2" xfId="50" applyNumberFormat="1" applyFont="1" applyFill="1" applyBorder="1" applyAlignment="1">
      <alignment horizontal="center" vertical="center"/>
    </xf>
    <xf numFmtId="0" fontId="5" fillId="0" borderId="2" xfId="0" applyFont="1" applyFill="1" applyBorder="1" applyAlignment="1">
      <alignment horizontal="center" vertical="center"/>
    </xf>
    <xf numFmtId="0" fontId="19" fillId="2" borderId="2" xfId="0" applyFont="1" applyFill="1" applyBorder="1" applyAlignment="1">
      <alignment horizontal="center" vertical="center"/>
    </xf>
    <xf numFmtId="0" fontId="20" fillId="2" borderId="2" xfId="0" applyFont="1" applyFill="1" applyBorder="1" applyAlignment="1">
      <alignment horizontal="center" vertical="center"/>
    </xf>
    <xf numFmtId="0" fontId="5" fillId="0" borderId="2" xfId="0" applyFont="1" applyFill="1" applyBorder="1" applyAlignment="1">
      <alignment horizontal="center" vertical="center" wrapText="1"/>
    </xf>
    <xf numFmtId="178" fontId="13" fillId="0" borderId="2"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49" fontId="15" fillId="0" borderId="2" xfId="49" applyNumberFormat="1" applyFont="1" applyFill="1" applyBorder="1" applyAlignment="1">
      <alignment horizontal="center" vertical="center" wrapText="1"/>
    </xf>
    <xf numFmtId="49" fontId="8" fillId="0" borderId="2" xfId="49" applyNumberFormat="1" applyFont="1" applyFill="1" applyBorder="1" applyAlignment="1">
      <alignment horizontal="center" vertical="center" wrapText="1"/>
    </xf>
    <xf numFmtId="178" fontId="8" fillId="0" borderId="2" xfId="0" applyNumberFormat="1" applyFont="1" applyFill="1" applyBorder="1" applyAlignment="1">
      <alignment horizontal="center" vertical="center" wrapText="1"/>
    </xf>
    <xf numFmtId="178" fontId="19" fillId="2" borderId="2" xfId="0" applyNumberFormat="1" applyFont="1" applyFill="1" applyBorder="1" applyAlignment="1">
      <alignment horizontal="center" vertical="center"/>
    </xf>
    <xf numFmtId="179" fontId="13"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49" fontId="14" fillId="0" borderId="2" xfId="49" applyNumberFormat="1" applyFont="1" applyFill="1" applyBorder="1" applyAlignment="1">
      <alignment horizontal="center" vertical="center" wrapText="1"/>
    </xf>
    <xf numFmtId="0" fontId="8" fillId="0" borderId="2" xfId="50" applyFont="1" applyFill="1" applyBorder="1" applyAlignment="1">
      <alignment horizontal="center" vertical="center" wrapText="1"/>
    </xf>
    <xf numFmtId="49" fontId="8" fillId="0" borderId="2" xfId="52"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8" fillId="0" borderId="2" xfId="53" applyFont="1" applyFill="1" applyBorder="1" applyAlignment="1">
      <alignment horizontal="center" vertical="center" wrapText="1"/>
    </xf>
    <xf numFmtId="180" fontId="8" fillId="0" borderId="2" xfId="0" applyNumberFormat="1" applyFont="1" applyFill="1" applyBorder="1" applyAlignment="1">
      <alignment horizontal="center" vertical="center" wrapText="1" shrinkToFit="1"/>
    </xf>
    <xf numFmtId="0" fontId="8" fillId="0" borderId="2" xfId="52" applyNumberFormat="1" applyFont="1" applyFill="1" applyBorder="1" applyAlignment="1">
      <alignment horizontal="center" vertical="center" wrapText="1"/>
    </xf>
    <xf numFmtId="0" fontId="14" fillId="0" borderId="2" xfId="0" applyFont="1" applyFill="1" applyBorder="1" applyAlignment="1">
      <alignment horizontal="center" vertical="center" wrapText="1" shrinkToFit="1"/>
    </xf>
    <xf numFmtId="178" fontId="8" fillId="0" borderId="2" xfId="0" applyNumberFormat="1" applyFont="1" applyFill="1" applyBorder="1" applyAlignment="1" applyProtection="1">
      <alignment horizontal="center" vertical="center"/>
    </xf>
    <xf numFmtId="178" fontId="13" fillId="0" borderId="2" xfId="0" applyNumberFormat="1" applyFont="1" applyFill="1" applyBorder="1" applyAlignment="1">
      <alignment horizontal="center" vertical="center"/>
    </xf>
    <xf numFmtId="0" fontId="8" fillId="0" borderId="2" xfId="49" applyFont="1" applyFill="1" applyBorder="1" applyAlignment="1">
      <alignment horizontal="center" vertical="center" wrapText="1"/>
    </xf>
    <xf numFmtId="179" fontId="8" fillId="0" borderId="2" xfId="51" applyNumberFormat="1" applyFont="1" applyFill="1" applyBorder="1" applyAlignment="1">
      <alignment horizontal="center" vertical="center" wrapText="1"/>
    </xf>
    <xf numFmtId="0" fontId="15" fillId="0" borderId="2" xfId="0" applyFont="1" applyFill="1" applyBorder="1" applyAlignment="1">
      <alignment horizontal="center" vertical="center"/>
    </xf>
    <xf numFmtId="178" fontId="8" fillId="0" borderId="2" xfId="50" applyNumberFormat="1" applyFont="1" applyFill="1" applyBorder="1" applyAlignment="1">
      <alignment horizontal="center" vertical="center" wrapText="1"/>
    </xf>
    <xf numFmtId="182" fontId="8" fillId="0" borderId="2" xfId="50" applyNumberFormat="1" applyFont="1" applyFill="1" applyBorder="1" applyAlignment="1">
      <alignment horizontal="center" vertical="center" wrapText="1"/>
    </xf>
    <xf numFmtId="182" fontId="14" fillId="0" borderId="2" xfId="50" applyNumberFormat="1" applyFont="1" applyFill="1" applyBorder="1" applyAlignment="1">
      <alignment horizontal="center" vertical="center" wrapText="1"/>
    </xf>
    <xf numFmtId="181" fontId="8" fillId="0" borderId="2" xfId="50" applyNumberFormat="1" applyFont="1" applyFill="1" applyBorder="1" applyAlignment="1">
      <alignment horizontal="center" vertical="center" wrapText="1"/>
    </xf>
    <xf numFmtId="0" fontId="8" fillId="0" borderId="2" xfId="0" applyFont="1" applyFill="1" applyBorder="1" applyAlignment="1">
      <alignment horizontal="center"/>
    </xf>
    <xf numFmtId="182" fontId="21" fillId="0" borderId="2" xfId="50" applyNumberFormat="1" applyFont="1" applyFill="1" applyBorder="1" applyAlignment="1">
      <alignment horizontal="center" vertical="center" wrapText="1"/>
    </xf>
    <xf numFmtId="49" fontId="21" fillId="0" borderId="2" xfId="50" applyNumberFormat="1" applyFont="1" applyFill="1" applyBorder="1" applyAlignment="1">
      <alignment horizontal="center" vertical="center" wrapText="1"/>
    </xf>
    <xf numFmtId="49" fontId="8" fillId="0" borderId="2" xfId="53" applyNumberFormat="1" applyFont="1" applyFill="1" applyBorder="1" applyAlignment="1">
      <alignment horizontal="center" vertical="center" wrapText="1"/>
    </xf>
    <xf numFmtId="49" fontId="8" fillId="0" borderId="2" xfId="50" applyNumberFormat="1" applyFont="1" applyFill="1" applyBorder="1" applyAlignment="1">
      <alignment horizontal="center" vertical="center" wrapText="1"/>
    </xf>
    <xf numFmtId="49" fontId="21" fillId="0" borderId="2" xfId="52" applyNumberFormat="1" applyFont="1" applyFill="1" applyBorder="1" applyAlignment="1">
      <alignment horizontal="center" vertical="center" wrapText="1"/>
    </xf>
    <xf numFmtId="49" fontId="8" fillId="0" borderId="2" xfId="52" applyNumberFormat="1" applyFont="1" applyFill="1" applyBorder="1" applyAlignment="1" applyProtection="1">
      <alignment horizontal="center" vertical="center" wrapText="1"/>
    </xf>
    <xf numFmtId="0" fontId="8" fillId="0" borderId="2" xfId="50" applyFont="1" applyFill="1" applyBorder="1" applyAlignment="1" applyProtection="1">
      <alignment horizontal="center" vertical="center" wrapText="1"/>
    </xf>
    <xf numFmtId="177" fontId="8" fillId="0" borderId="2" xfId="0" applyNumberFormat="1" applyFont="1" applyFill="1" applyBorder="1" applyAlignment="1">
      <alignment horizontal="center" vertical="center" wrapText="1"/>
    </xf>
    <xf numFmtId="176" fontId="8" fillId="0" borderId="2" xfId="49"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pplyProtection="1">
      <alignment horizontal="center" vertical="center" wrapText="1"/>
      <protection locked="0"/>
    </xf>
    <xf numFmtId="178" fontId="8" fillId="0" borderId="2" xfId="49" applyNumberFormat="1" applyFont="1" applyFill="1" applyBorder="1" applyAlignment="1">
      <alignment horizontal="center" vertical="center" wrapText="1"/>
    </xf>
    <xf numFmtId="178" fontId="8" fillId="0" borderId="2" xfId="49" applyNumberFormat="1" applyFont="1" applyFill="1" applyBorder="1" applyAlignment="1">
      <alignment horizontal="center" vertical="center"/>
    </xf>
    <xf numFmtId="0" fontId="22" fillId="0" borderId="0" xfId="0" applyFont="1" applyFill="1">
      <alignment vertical="center"/>
    </xf>
    <xf numFmtId="0" fontId="0" fillId="2" borderId="0" xfId="0" applyFill="1">
      <alignment vertical="center"/>
    </xf>
    <xf numFmtId="0" fontId="0" fillId="0" borderId="0" xfId="0" applyFill="1">
      <alignment vertical="center"/>
    </xf>
    <xf numFmtId="0" fontId="5" fillId="0" borderId="0" xfId="0" applyFont="1" applyFill="1" applyAlignment="1">
      <alignment vertical="center"/>
    </xf>
    <xf numFmtId="0" fontId="8" fillId="2" borderId="0" xfId="0" applyFont="1" applyFill="1" applyAlignment="1">
      <alignment vertical="center"/>
    </xf>
    <xf numFmtId="0" fontId="13" fillId="2" borderId="0" xfId="0" applyFont="1" applyFill="1" applyAlignment="1">
      <alignment vertical="center"/>
    </xf>
    <xf numFmtId="0" fontId="6" fillId="0" borderId="0" xfId="0" applyFont="1" applyFill="1" applyAlignment="1">
      <alignment vertical="center"/>
    </xf>
    <xf numFmtId="0" fontId="23" fillId="2" borderId="0" xfId="0" applyFont="1" applyFill="1" applyAlignment="1">
      <alignment vertical="center"/>
    </xf>
    <xf numFmtId="0" fontId="5" fillId="2" borderId="0" xfId="0" applyFont="1" applyFill="1" applyAlignment="1">
      <alignment vertical="center"/>
    </xf>
    <xf numFmtId="0" fontId="24" fillId="0" borderId="0" xfId="0" applyFont="1" applyFill="1" applyBorder="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178" fontId="0" fillId="0" borderId="0" xfId="0" applyNumberFormat="1" applyFill="1">
      <alignment vertical="center"/>
    </xf>
    <xf numFmtId="178" fontId="17" fillId="0" borderId="0" xfId="0" applyNumberFormat="1" applyFont="1" applyFill="1" applyAlignment="1">
      <alignment horizontal="center" vertical="center"/>
    </xf>
    <xf numFmtId="0" fontId="3" fillId="0" borderId="1"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25" fillId="0" borderId="4" xfId="0" applyNumberFormat="1" applyFont="1" applyFill="1" applyBorder="1" applyAlignment="1">
      <alignment horizontal="center" vertical="center" wrapText="1"/>
    </xf>
    <xf numFmtId="0" fontId="26" fillId="0" borderId="5" xfId="0" applyNumberFormat="1" applyFont="1" applyFill="1" applyBorder="1" applyAlignment="1">
      <alignment horizontal="center" vertical="center" wrapText="1"/>
    </xf>
    <xf numFmtId="0" fontId="26" fillId="0" borderId="6" xfId="0" applyNumberFormat="1" applyFont="1" applyFill="1" applyBorder="1" applyAlignment="1">
      <alignment horizontal="center" vertical="center" wrapText="1"/>
    </xf>
    <xf numFmtId="0" fontId="26" fillId="0" borderId="6" xfId="0" applyNumberFormat="1" applyFont="1" applyFill="1" applyBorder="1" applyAlignment="1">
      <alignment vertical="center" wrapText="1"/>
    </xf>
    <xf numFmtId="0" fontId="26" fillId="0" borderId="7" xfId="0" applyNumberFormat="1" applyFont="1" applyFill="1" applyBorder="1" applyAlignment="1">
      <alignment vertical="center" wrapText="1"/>
    </xf>
    <xf numFmtId="0" fontId="26" fillId="0" borderId="2" xfId="0" applyNumberFormat="1"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2" xfId="0" applyNumberFormat="1" applyFont="1" applyFill="1" applyBorder="1" applyAlignment="1">
      <alignment horizontal="center" vertical="center" wrapText="1"/>
    </xf>
    <xf numFmtId="176" fontId="27" fillId="2" borderId="2" xfId="0" applyNumberFormat="1"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 xfId="0" applyNumberFormat="1" applyFont="1" applyFill="1" applyBorder="1" applyAlignment="1">
      <alignment horizontal="center" vertical="center" wrapText="1"/>
    </xf>
    <xf numFmtId="0" fontId="29" fillId="2" borderId="2" xfId="0" applyFont="1" applyFill="1" applyBorder="1" applyAlignment="1">
      <alignment horizontal="center" vertical="center" wrapText="1"/>
    </xf>
    <xf numFmtId="176" fontId="28" fillId="2" borderId="2"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8" fillId="2" borderId="7" xfId="0" applyNumberFormat="1" applyFont="1" applyFill="1" applyBorder="1" applyAlignment="1">
      <alignment horizontal="center" vertical="center" wrapText="1"/>
    </xf>
    <xf numFmtId="0" fontId="28" fillId="2" borderId="4" xfId="0" applyFont="1" applyFill="1" applyBorder="1" applyAlignment="1">
      <alignment horizontal="center" vertical="center" wrapText="1"/>
    </xf>
    <xf numFmtId="0" fontId="29" fillId="2" borderId="4" xfId="0" applyFont="1" applyFill="1" applyBorder="1" applyAlignment="1">
      <alignment horizontal="center" vertical="center" wrapText="1"/>
    </xf>
    <xf numFmtId="179" fontId="13" fillId="0" borderId="1" xfId="0" applyNumberFormat="1"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4" xfId="0" applyNumberFormat="1" applyFont="1" applyFill="1" applyBorder="1" applyAlignment="1">
      <alignment horizontal="center" vertical="center" wrapText="1"/>
    </xf>
    <xf numFmtId="176" fontId="28" fillId="2" borderId="4" xfId="0" applyNumberFormat="1" applyFont="1" applyFill="1" applyBorder="1" applyAlignment="1">
      <alignment horizontal="center" vertical="center" wrapText="1"/>
    </xf>
    <xf numFmtId="178" fontId="28" fillId="2" borderId="8" xfId="0" applyNumberFormat="1" applyFont="1" applyFill="1" applyBorder="1" applyAlignment="1">
      <alignment horizontal="center" vertical="center" wrapText="1"/>
    </xf>
    <xf numFmtId="178" fontId="28" fillId="2" borderId="9" xfId="0" applyNumberFormat="1" applyFont="1" applyFill="1" applyBorder="1" applyAlignment="1">
      <alignment horizontal="center" vertical="center" wrapText="1"/>
    </xf>
    <xf numFmtId="178" fontId="28" fillId="2" borderId="10" xfId="0" applyNumberFormat="1" applyFont="1" applyFill="1" applyBorder="1" applyAlignment="1">
      <alignment horizontal="center" vertical="center" wrapText="1"/>
    </xf>
    <xf numFmtId="178" fontId="28" fillId="2" borderId="2" xfId="0" applyNumberFormat="1" applyFont="1" applyFill="1" applyBorder="1" applyAlignment="1">
      <alignment horizontal="center" vertical="center" wrapText="1"/>
    </xf>
    <xf numFmtId="178" fontId="29" fillId="2" borderId="2" xfId="0" applyNumberFormat="1" applyFont="1" applyFill="1" applyBorder="1" applyAlignment="1">
      <alignment horizontal="center" vertical="center" wrapText="1"/>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2" xfId="0" applyFont="1" applyFill="1" applyBorder="1" applyAlignment="1">
      <alignment horizontal="center" vertical="center"/>
    </xf>
    <xf numFmtId="0" fontId="29" fillId="2" borderId="2" xfId="0" applyFont="1" applyFill="1" applyBorder="1" applyAlignment="1">
      <alignment horizontal="center" vertical="center"/>
    </xf>
    <xf numFmtId="176" fontId="28" fillId="2" borderId="2" xfId="0" applyNumberFormat="1" applyFont="1" applyFill="1" applyBorder="1" applyAlignment="1">
      <alignment horizontal="center" vertical="center"/>
    </xf>
    <xf numFmtId="0" fontId="14" fillId="0" borderId="0" xfId="0" applyFont="1" applyFill="1" applyAlignment="1">
      <alignment horizontal="center" vertical="center" wrapText="1"/>
    </xf>
    <xf numFmtId="49" fontId="28" fillId="2" borderId="8" xfId="0" applyNumberFormat="1" applyFont="1" applyFill="1" applyBorder="1" applyAlignment="1">
      <alignment horizontal="center" vertical="center" wrapText="1"/>
    </xf>
    <xf numFmtId="49" fontId="28" fillId="2" borderId="9" xfId="0" applyNumberFormat="1" applyFont="1" applyFill="1" applyBorder="1" applyAlignment="1">
      <alignment horizontal="center" vertical="center" wrapText="1"/>
    </xf>
    <xf numFmtId="49" fontId="29" fillId="2" borderId="10" xfId="0" applyNumberFormat="1" applyFont="1" applyFill="1" applyBorder="1" applyAlignment="1">
      <alignment horizontal="center" vertical="center" wrapText="1"/>
    </xf>
    <xf numFmtId="179" fontId="28" fillId="2" borderId="2"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178" fontId="26" fillId="0" borderId="2" xfId="0" applyNumberFormat="1" applyFont="1" applyFill="1" applyBorder="1" applyAlignment="1">
      <alignment horizontal="center" vertical="center" wrapText="1"/>
    </xf>
    <xf numFmtId="178" fontId="27" fillId="2" borderId="2"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178" fontId="28" fillId="2" borderId="2" xfId="0" applyNumberFormat="1" applyFont="1" applyFill="1" applyBorder="1" applyAlignment="1">
      <alignment horizontal="center" vertical="center"/>
    </xf>
    <xf numFmtId="49" fontId="28" fillId="2" borderId="2" xfId="0" applyNumberFormat="1" applyFont="1" applyFill="1" applyBorder="1" applyAlignment="1">
      <alignment horizontal="center" vertical="center" wrapText="1"/>
    </xf>
    <xf numFmtId="178" fontId="28" fillId="2" borderId="2" xfId="49" applyNumberFormat="1" applyFont="1" applyFill="1" applyBorder="1" applyAlignment="1">
      <alignment horizontal="center" vertical="center" wrapText="1"/>
    </xf>
    <xf numFmtId="0" fontId="23" fillId="2" borderId="2" xfId="0" applyFont="1" applyFill="1" applyBorder="1" applyAlignment="1">
      <alignment horizontal="center" vertical="center"/>
    </xf>
    <xf numFmtId="0" fontId="5" fillId="0" borderId="2" xfId="0" applyFont="1" applyFill="1" applyBorder="1" applyAlignment="1">
      <alignment vertical="center"/>
    </xf>
    <xf numFmtId="0" fontId="23" fillId="2" borderId="2"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178" fontId="28" fillId="2" borderId="4" xfId="0" applyNumberFormat="1" applyFont="1" applyFill="1" applyBorder="1" applyAlignment="1">
      <alignment horizontal="center" vertical="center"/>
    </xf>
    <xf numFmtId="178" fontId="8" fillId="0" borderId="1" xfId="50" applyNumberFormat="1" applyFont="1" applyFill="1" applyBorder="1" applyAlignment="1">
      <alignment horizontal="center" vertical="center" wrapText="1"/>
    </xf>
    <xf numFmtId="182" fontId="8" fillId="0" borderId="1" xfId="50" applyNumberFormat="1" applyFont="1" applyFill="1" applyBorder="1" applyAlignment="1">
      <alignment horizontal="center" vertical="center" wrapText="1"/>
    </xf>
    <xf numFmtId="49" fontId="8" fillId="0" borderId="1" xfId="53" applyNumberFormat="1" applyFont="1" applyFill="1" applyBorder="1" applyAlignment="1">
      <alignment horizontal="center" vertical="center" wrapText="1"/>
    </xf>
    <xf numFmtId="0" fontId="8" fillId="0" borderId="1" xfId="49" applyFont="1" applyFill="1" applyBorder="1" applyAlignment="1">
      <alignment horizontal="center" vertical="center" wrapText="1"/>
    </xf>
    <xf numFmtId="0" fontId="28" fillId="2" borderId="2" xfId="49" applyFont="1" applyFill="1" applyBorder="1" applyAlignment="1">
      <alignment horizontal="center" vertical="center" wrapText="1"/>
    </xf>
    <xf numFmtId="0" fontId="28" fillId="2" borderId="2" xfId="50" applyFont="1" applyFill="1" applyBorder="1" applyAlignment="1">
      <alignment horizontal="center" vertical="center" wrapText="1"/>
    </xf>
    <xf numFmtId="182" fontId="29" fillId="2" borderId="2" xfId="50" applyNumberFormat="1" applyFont="1" applyFill="1" applyBorder="1" applyAlignment="1">
      <alignment horizontal="center" vertical="center" wrapText="1"/>
    </xf>
    <xf numFmtId="181" fontId="28" fillId="2" borderId="2" xfId="5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178" fontId="28" fillId="2" borderId="4" xfId="0" applyNumberFormat="1" applyFont="1" applyFill="1" applyBorder="1" applyAlignment="1">
      <alignment horizontal="center" vertical="center" wrapText="1"/>
    </xf>
    <xf numFmtId="178" fontId="28" fillId="2" borderId="2" xfId="5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179" fontId="8" fillId="0" borderId="11" xfId="0"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wrapText="1"/>
    </xf>
    <xf numFmtId="0" fontId="32" fillId="0" borderId="0" xfId="0" applyFont="1" applyFill="1" applyAlignment="1">
      <alignment vertical="center"/>
    </xf>
    <xf numFmtId="0" fontId="13" fillId="0" borderId="4"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e鯪9Y_x000b_" xfId="51"/>
    <cellStyle name="常规 18"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Q499"/>
  <sheetViews>
    <sheetView tabSelected="1" view="pageBreakPreview" zoomScaleNormal="85" zoomScaleSheetLayoutView="100" topLeftCell="C1" workbookViewId="0">
      <selection activeCell="A1" sqref="A1:Q1"/>
    </sheetView>
  </sheetViews>
  <sheetFormatPr defaultColWidth="9" defaultRowHeight="13.5"/>
  <cols>
    <col min="1" max="1" width="6.375" style="96" hidden="1" customWidth="1"/>
    <col min="2" max="2" width="7.25" style="96" hidden="1" customWidth="1"/>
    <col min="3" max="3" width="26.5" style="96" customWidth="1"/>
    <col min="4" max="4" width="17.125" style="96" customWidth="1"/>
    <col min="5" max="5" width="7.125" style="96" customWidth="1"/>
    <col min="6" max="6" width="13.375" style="96" customWidth="1"/>
    <col min="7" max="7" width="58" style="96" customWidth="1"/>
    <col min="8" max="8" width="12.375" style="96" customWidth="1"/>
    <col min="9" max="10" width="12.625" style="96" customWidth="1"/>
    <col min="11" max="11" width="9.75" style="96" customWidth="1"/>
    <col min="12" max="12" width="11.5" style="96" customWidth="1"/>
    <col min="13" max="13" width="12.375" style="96" customWidth="1"/>
    <col min="14" max="14" width="12.625" style="96" customWidth="1"/>
    <col min="15" max="15" width="11.5" style="106" customWidth="1"/>
    <col min="16" max="16" width="10.1416666666667" style="96" customWidth="1"/>
    <col min="17" max="16384" width="9" style="96"/>
  </cols>
  <sheetData>
    <row r="1" ht="38" customHeight="1" spans="1:17">
      <c r="A1" s="1" t="s">
        <v>0</v>
      </c>
      <c r="B1" s="1"/>
      <c r="C1" s="1"/>
      <c r="D1" s="1"/>
      <c r="E1" s="1"/>
      <c r="F1" s="1"/>
      <c r="G1" s="1"/>
      <c r="H1" s="2"/>
      <c r="I1" s="2"/>
      <c r="J1" s="2"/>
      <c r="K1" s="1"/>
      <c r="L1" s="1"/>
      <c r="M1" s="1"/>
      <c r="N1" s="1"/>
      <c r="O1" s="1"/>
      <c r="P1" s="39"/>
      <c r="Q1" s="1"/>
    </row>
    <row r="2" ht="14.25" spans="1:17">
      <c r="A2" s="107" t="s">
        <v>1</v>
      </c>
      <c r="B2" s="107"/>
      <c r="C2" s="107"/>
      <c r="D2" s="107"/>
      <c r="E2" s="107"/>
      <c r="F2" s="107"/>
      <c r="G2" s="107"/>
      <c r="H2" s="107"/>
      <c r="I2" s="107"/>
      <c r="J2" s="107"/>
      <c r="K2" s="107"/>
      <c r="L2" s="107"/>
      <c r="M2" s="107"/>
      <c r="N2" s="107"/>
      <c r="O2" s="107"/>
      <c r="P2" s="107"/>
      <c r="Q2" s="107"/>
    </row>
    <row r="3" ht="14.25" spans="1:17">
      <c r="A3" s="4" t="s">
        <v>2</v>
      </c>
      <c r="B3" s="4" t="s">
        <v>3</v>
      </c>
      <c r="C3" s="4" t="s">
        <v>4</v>
      </c>
      <c r="D3" s="4" t="s">
        <v>5</v>
      </c>
      <c r="E3" s="108" t="s">
        <v>6</v>
      </c>
      <c r="F3" s="4" t="s">
        <v>7</v>
      </c>
      <c r="G3" s="4" t="s">
        <v>8</v>
      </c>
      <c r="H3" s="5" t="s">
        <v>9</v>
      </c>
      <c r="I3" s="5"/>
      <c r="J3" s="5"/>
      <c r="K3" s="5"/>
      <c r="L3" s="5"/>
      <c r="M3" s="5"/>
      <c r="N3" s="5"/>
      <c r="O3" s="7" t="s">
        <v>10</v>
      </c>
      <c r="P3" s="7" t="s">
        <v>11</v>
      </c>
      <c r="Q3" s="9" t="s">
        <v>12</v>
      </c>
    </row>
    <row r="4" ht="14.25" spans="1:17">
      <c r="A4" s="6"/>
      <c r="B4" s="6"/>
      <c r="C4" s="6"/>
      <c r="D4" s="6"/>
      <c r="E4" s="109"/>
      <c r="F4" s="6"/>
      <c r="G4" s="6"/>
      <c r="H4" s="5" t="s">
        <v>13</v>
      </c>
      <c r="I4" s="5" t="s">
        <v>14</v>
      </c>
      <c r="J4" s="5" t="s">
        <v>15</v>
      </c>
      <c r="K4" s="7" t="s">
        <v>16</v>
      </c>
      <c r="L4" s="7" t="s">
        <v>17</v>
      </c>
      <c r="M4" s="7"/>
      <c r="N4" s="7"/>
      <c r="O4" s="7"/>
      <c r="P4" s="7"/>
      <c r="Q4" s="9"/>
    </row>
    <row r="5" ht="14.25" spans="1:17">
      <c r="A5" s="8"/>
      <c r="B5" s="8"/>
      <c r="C5" s="8"/>
      <c r="D5" s="8"/>
      <c r="E5" s="10"/>
      <c r="F5" s="8"/>
      <c r="G5" s="8"/>
      <c r="H5" s="5"/>
      <c r="I5" s="5"/>
      <c r="J5" s="5"/>
      <c r="K5" s="7"/>
      <c r="L5" s="9" t="s">
        <v>18</v>
      </c>
      <c r="M5" s="9" t="s">
        <v>19</v>
      </c>
      <c r="N5" s="9" t="s">
        <v>20</v>
      </c>
      <c r="O5" s="7"/>
      <c r="P5" s="7"/>
      <c r="Q5" s="9"/>
    </row>
    <row r="6" ht="14.25" spans="1:17">
      <c r="A6" s="10">
        <v>1</v>
      </c>
      <c r="B6" s="10">
        <v>2</v>
      </c>
      <c r="C6" s="10">
        <v>3</v>
      </c>
      <c r="D6" s="10">
        <v>4</v>
      </c>
      <c r="E6" s="10">
        <v>5</v>
      </c>
      <c r="F6" s="10">
        <v>6</v>
      </c>
      <c r="G6" s="110">
        <v>7</v>
      </c>
      <c r="H6" s="11">
        <v>8</v>
      </c>
      <c r="I6" s="11">
        <v>9</v>
      </c>
      <c r="J6" s="11">
        <v>10</v>
      </c>
      <c r="K6" s="12">
        <v>11</v>
      </c>
      <c r="L6" s="12">
        <v>12</v>
      </c>
      <c r="M6" s="12">
        <v>13</v>
      </c>
      <c r="N6" s="7">
        <v>14</v>
      </c>
      <c r="O6" s="7">
        <v>15</v>
      </c>
      <c r="P6" s="12">
        <v>17</v>
      </c>
      <c r="Q6" s="13">
        <v>18</v>
      </c>
    </row>
    <row r="7" s="94" customFormat="1" ht="18" hidden="1" customHeight="1" spans="1:17">
      <c r="A7" s="111" t="s">
        <v>21</v>
      </c>
      <c r="B7" s="112"/>
      <c r="C7" s="112"/>
      <c r="D7" s="113"/>
      <c r="E7" s="113"/>
      <c r="F7" s="113"/>
      <c r="G7" s="114"/>
      <c r="H7" s="115">
        <f t="shared" ref="H7:O7" si="0">SUM(H8,H37,H148,H201,H219,H460)</f>
        <v>836581.0405</v>
      </c>
      <c r="I7" s="115">
        <f t="shared" si="0"/>
        <v>618123.5961</v>
      </c>
      <c r="J7" s="115">
        <f t="shared" si="0"/>
        <v>15004.71</v>
      </c>
      <c r="K7" s="115">
        <f t="shared" si="0"/>
        <v>21432</v>
      </c>
      <c r="L7" s="115">
        <f t="shared" si="0"/>
        <v>16141.2774</v>
      </c>
      <c r="M7" s="115">
        <f t="shared" si="0"/>
        <v>25480.499</v>
      </c>
      <c r="N7" s="115">
        <f t="shared" si="0"/>
        <v>140194.698</v>
      </c>
      <c r="O7" s="156">
        <f t="shared" si="0"/>
        <v>65007.8265791667</v>
      </c>
      <c r="P7" s="115"/>
      <c r="Q7" s="115"/>
    </row>
    <row r="8" s="95" customFormat="1" ht="18" hidden="1" customHeight="1" spans="1:17">
      <c r="A8" s="116" t="s">
        <v>22</v>
      </c>
      <c r="B8" s="116"/>
      <c r="C8" s="116"/>
      <c r="D8" s="116"/>
      <c r="E8" s="117"/>
      <c r="F8" s="116"/>
      <c r="G8" s="116"/>
      <c r="H8" s="118">
        <f>SUM(H9,H13,H16,H20,H24,H26,H29,H33,H35)</f>
        <v>67095.6003</v>
      </c>
      <c r="I8" s="118">
        <f t="shared" ref="I8:N8" si="1">SUM(I9,I13,I16,I20,I24,I26,I29,I33,I35)</f>
        <v>52891.4891</v>
      </c>
      <c r="J8" s="118">
        <f t="shared" si="1"/>
        <v>627.8256</v>
      </c>
      <c r="K8" s="118">
        <f t="shared" si="1"/>
        <v>0</v>
      </c>
      <c r="L8" s="118">
        <f t="shared" si="1"/>
        <v>426.13</v>
      </c>
      <c r="M8" s="118">
        <f t="shared" si="1"/>
        <v>2058</v>
      </c>
      <c r="N8" s="118">
        <f t="shared" si="1"/>
        <v>11092.1556</v>
      </c>
      <c r="O8" s="157">
        <f>SUM(O16,O20,O13,O33,O24,O26,O9,O29)</f>
        <v>4529.69588083333</v>
      </c>
      <c r="P8" s="116"/>
      <c r="Q8" s="116"/>
    </row>
    <row r="9" s="95" customFormat="1" ht="18" hidden="1" customHeight="1" spans="1:17">
      <c r="A9" s="119" t="s">
        <v>23</v>
      </c>
      <c r="B9" s="120"/>
      <c r="C9" s="121"/>
      <c r="D9" s="122"/>
      <c r="E9" s="123"/>
      <c r="F9" s="122"/>
      <c r="G9" s="124"/>
      <c r="H9" s="125">
        <f t="shared" ref="H9:O9" si="2">SUM(H10,H11,H12)</f>
        <v>34877.47</v>
      </c>
      <c r="I9" s="125">
        <f t="shared" si="2"/>
        <v>23806.6444</v>
      </c>
      <c r="J9" s="125">
        <f t="shared" si="2"/>
        <v>627.8256</v>
      </c>
      <c r="K9" s="125">
        <f t="shared" si="2"/>
        <v>0</v>
      </c>
      <c r="L9" s="125">
        <f t="shared" si="2"/>
        <v>0</v>
      </c>
      <c r="M9" s="125">
        <f t="shared" si="2"/>
        <v>0</v>
      </c>
      <c r="N9" s="125">
        <f t="shared" si="2"/>
        <v>10443</v>
      </c>
      <c r="O9" s="140">
        <f t="shared" si="2"/>
        <v>1567.10962666667</v>
      </c>
      <c r="P9" s="122"/>
      <c r="Q9" s="122"/>
    </row>
    <row r="10" s="96" customFormat="1" ht="30" hidden="1" customHeight="1" spans="1:17">
      <c r="A10" s="29">
        <v>1</v>
      </c>
      <c r="B10" s="29" t="s">
        <v>24</v>
      </c>
      <c r="C10" s="29" t="s">
        <v>25</v>
      </c>
      <c r="D10" s="29" t="s">
        <v>26</v>
      </c>
      <c r="E10" s="29">
        <v>2017</v>
      </c>
      <c r="F10" s="29" t="s">
        <v>27</v>
      </c>
      <c r="G10" s="32" t="s">
        <v>28</v>
      </c>
      <c r="H10" s="29">
        <v>300</v>
      </c>
      <c r="I10" s="29">
        <v>300</v>
      </c>
      <c r="J10" s="29"/>
      <c r="K10" s="29"/>
      <c r="L10" s="29"/>
      <c r="M10" s="29"/>
      <c r="N10" s="29"/>
      <c r="O10" s="45" t="s">
        <v>29</v>
      </c>
      <c r="P10" s="28" t="s">
        <v>30</v>
      </c>
      <c r="Q10" s="29"/>
    </row>
    <row r="11" ht="51" hidden="1" customHeight="1" spans="1:17">
      <c r="A11" s="29">
        <v>2</v>
      </c>
      <c r="B11" s="29" t="s">
        <v>24</v>
      </c>
      <c r="C11" s="29" t="s">
        <v>31</v>
      </c>
      <c r="D11" s="29" t="s">
        <v>32</v>
      </c>
      <c r="E11" s="29">
        <v>2017</v>
      </c>
      <c r="F11" s="29" t="s">
        <v>33</v>
      </c>
      <c r="G11" s="32" t="s">
        <v>34</v>
      </c>
      <c r="H11" s="29">
        <v>9940.01</v>
      </c>
      <c r="I11" s="29">
        <v>6940.01</v>
      </c>
      <c r="J11" s="29"/>
      <c r="K11" s="29"/>
      <c r="L11" s="29"/>
      <c r="M11" s="29"/>
      <c r="N11" s="29">
        <v>3000</v>
      </c>
      <c r="O11" s="45">
        <f>I11/15</f>
        <v>462.667333333333</v>
      </c>
      <c r="P11" s="26" t="s">
        <v>30</v>
      </c>
      <c r="Q11" s="29"/>
    </row>
    <row r="12" ht="96" hidden="1" customHeight="1" spans="1:17">
      <c r="A12" s="126">
        <v>3</v>
      </c>
      <c r="B12" s="33" t="s">
        <v>35</v>
      </c>
      <c r="C12" s="127" t="s">
        <v>36</v>
      </c>
      <c r="D12" s="33" t="s">
        <v>37</v>
      </c>
      <c r="E12" s="29">
        <v>2017</v>
      </c>
      <c r="F12" s="33" t="s">
        <v>38</v>
      </c>
      <c r="G12" s="32" t="s">
        <v>39</v>
      </c>
      <c r="H12" s="38">
        <v>24637.46</v>
      </c>
      <c r="I12" s="38">
        <v>16566.6344</v>
      </c>
      <c r="J12" s="38">
        <v>627.8256</v>
      </c>
      <c r="K12" s="13"/>
      <c r="L12" s="38"/>
      <c r="M12" s="38"/>
      <c r="N12" s="38">
        <v>7443</v>
      </c>
      <c r="O12" s="45">
        <f>I12/15</f>
        <v>1104.44229333333</v>
      </c>
      <c r="P12" s="31" t="s">
        <v>30</v>
      </c>
      <c r="Q12" s="29"/>
    </row>
    <row r="13" s="95" customFormat="1" ht="18" hidden="1" customHeight="1" spans="1:17">
      <c r="A13" s="119" t="s">
        <v>40</v>
      </c>
      <c r="B13" s="120"/>
      <c r="C13" s="121"/>
      <c r="D13" s="122"/>
      <c r="E13" s="128"/>
      <c r="F13" s="129"/>
      <c r="G13" s="130"/>
      <c r="H13" s="125">
        <f>SUM(H14,H15)</f>
        <v>8264.83</v>
      </c>
      <c r="I13" s="125">
        <f>SUM(I14,I15)</f>
        <v>8264.83</v>
      </c>
      <c r="J13" s="125"/>
      <c r="K13" s="125"/>
      <c r="L13" s="125"/>
      <c r="M13" s="125"/>
      <c r="N13" s="125"/>
      <c r="O13" s="140">
        <f>SUM(O14,O15)</f>
        <v>1033.10375</v>
      </c>
      <c r="P13" s="122"/>
      <c r="Q13" s="122"/>
    </row>
    <row r="14" ht="40" hidden="1" customHeight="1" spans="1:17">
      <c r="A14" s="28">
        <v>1</v>
      </c>
      <c r="B14" s="29" t="s">
        <v>41</v>
      </c>
      <c r="C14" s="28" t="s">
        <v>42</v>
      </c>
      <c r="D14" s="28" t="s">
        <v>43</v>
      </c>
      <c r="E14" s="29">
        <v>2017</v>
      </c>
      <c r="F14" s="29" t="s">
        <v>44</v>
      </c>
      <c r="G14" s="32" t="s">
        <v>45</v>
      </c>
      <c r="H14" s="37">
        <v>2516.32</v>
      </c>
      <c r="I14" s="37">
        <v>2516.32</v>
      </c>
      <c r="J14" s="37"/>
      <c r="K14" s="37"/>
      <c r="L14" s="58"/>
      <c r="M14" s="58"/>
      <c r="N14" s="58"/>
      <c r="O14" s="72">
        <f>I14/8</f>
        <v>314.54</v>
      </c>
      <c r="P14" s="26" t="s">
        <v>30</v>
      </c>
      <c r="Q14" s="29"/>
    </row>
    <row r="15" ht="38" hidden="1" customHeight="1" spans="1:17">
      <c r="A15" s="28">
        <v>2</v>
      </c>
      <c r="B15" s="29" t="s">
        <v>41</v>
      </c>
      <c r="C15" s="29" t="s">
        <v>46</v>
      </c>
      <c r="D15" s="28" t="s">
        <v>43</v>
      </c>
      <c r="E15" s="29">
        <v>2018</v>
      </c>
      <c r="F15" s="28" t="s">
        <v>47</v>
      </c>
      <c r="G15" s="36" t="s">
        <v>48</v>
      </c>
      <c r="H15" s="131">
        <v>5748.51</v>
      </c>
      <c r="I15" s="131">
        <v>5748.51</v>
      </c>
      <c r="J15" s="131"/>
      <c r="K15" s="131"/>
      <c r="L15" s="131"/>
      <c r="M15" s="131"/>
      <c r="N15" s="131"/>
      <c r="O15" s="72">
        <f>I15/8</f>
        <v>718.56375</v>
      </c>
      <c r="P15" s="26" t="s">
        <v>30</v>
      </c>
      <c r="Q15" s="29"/>
    </row>
    <row r="16" s="95" customFormat="1" ht="18" hidden="1" customHeight="1" spans="1:17">
      <c r="A16" s="119" t="s">
        <v>49</v>
      </c>
      <c r="B16" s="120"/>
      <c r="C16" s="121"/>
      <c r="D16" s="122"/>
      <c r="E16" s="123"/>
      <c r="F16" s="122"/>
      <c r="G16" s="124"/>
      <c r="H16" s="125">
        <f>SUM(H17,H18,H19)</f>
        <v>10058</v>
      </c>
      <c r="I16" s="125">
        <f>SUM(I17,I18,I19)</f>
        <v>8000</v>
      </c>
      <c r="J16" s="125"/>
      <c r="K16" s="125"/>
      <c r="L16" s="125"/>
      <c r="M16" s="125">
        <f>SUM(M17,M18,M19)</f>
        <v>2058</v>
      </c>
      <c r="N16" s="125">
        <f>SUM(N17,N18,N19)</f>
        <v>0</v>
      </c>
      <c r="O16" s="140">
        <f>SUM(O17,O18,O19)</f>
        <v>1257.25</v>
      </c>
      <c r="P16" s="122"/>
      <c r="Q16" s="122"/>
    </row>
    <row r="17" ht="48" customHeight="1" spans="1:17">
      <c r="A17" s="52">
        <v>1</v>
      </c>
      <c r="B17" s="29" t="s">
        <v>50</v>
      </c>
      <c r="C17" s="29" t="s">
        <v>51</v>
      </c>
      <c r="D17" s="29" t="s">
        <v>52</v>
      </c>
      <c r="E17" s="29">
        <v>2017</v>
      </c>
      <c r="F17" s="29" t="s">
        <v>53</v>
      </c>
      <c r="G17" s="32" t="s">
        <v>54</v>
      </c>
      <c r="H17" s="33">
        <v>7000</v>
      </c>
      <c r="I17" s="33">
        <v>7000</v>
      </c>
      <c r="J17" s="33"/>
      <c r="K17" s="56"/>
      <c r="L17" s="56"/>
      <c r="M17" s="56"/>
      <c r="N17" s="56"/>
      <c r="O17" s="158">
        <f t="shared" ref="O17:O23" si="3">I17/8</f>
        <v>875</v>
      </c>
      <c r="P17" s="31" t="s">
        <v>30</v>
      </c>
      <c r="Q17" s="29"/>
    </row>
    <row r="18" ht="30" customHeight="1" spans="1:17">
      <c r="A18" s="52">
        <v>2</v>
      </c>
      <c r="B18" s="29" t="s">
        <v>50</v>
      </c>
      <c r="C18" s="29" t="s">
        <v>55</v>
      </c>
      <c r="D18" s="29" t="s">
        <v>52</v>
      </c>
      <c r="E18" s="29">
        <v>2017</v>
      </c>
      <c r="F18" s="29" t="s">
        <v>56</v>
      </c>
      <c r="G18" s="32" t="s">
        <v>57</v>
      </c>
      <c r="H18" s="33">
        <v>1000</v>
      </c>
      <c r="I18" s="33">
        <v>1000</v>
      </c>
      <c r="J18" s="33"/>
      <c r="K18" s="159"/>
      <c r="L18" s="56"/>
      <c r="M18" s="160"/>
      <c r="N18" s="33">
        <v>0</v>
      </c>
      <c r="O18" s="45">
        <f t="shared" si="3"/>
        <v>125</v>
      </c>
      <c r="P18" s="31" t="s">
        <v>30</v>
      </c>
      <c r="Q18" s="29"/>
    </row>
    <row r="19" ht="30" customHeight="1" spans="1:17">
      <c r="A19" s="52">
        <v>3</v>
      </c>
      <c r="B19" s="29" t="s">
        <v>50</v>
      </c>
      <c r="C19" s="29" t="s">
        <v>58</v>
      </c>
      <c r="D19" s="29" t="s">
        <v>52</v>
      </c>
      <c r="E19" s="29">
        <v>2017</v>
      </c>
      <c r="F19" s="29" t="s">
        <v>59</v>
      </c>
      <c r="G19" s="32" t="s">
        <v>60</v>
      </c>
      <c r="H19" s="33">
        <v>2058</v>
      </c>
      <c r="I19" s="33"/>
      <c r="J19" s="33"/>
      <c r="K19" s="29"/>
      <c r="L19" s="29"/>
      <c r="M19" s="29">
        <v>2058</v>
      </c>
      <c r="N19" s="29"/>
      <c r="O19" s="45">
        <f>H19/8</f>
        <v>257.25</v>
      </c>
      <c r="P19" s="31" t="s">
        <v>30</v>
      </c>
      <c r="Q19" s="29"/>
    </row>
    <row r="20" s="95" customFormat="1" ht="18" hidden="1" customHeight="1" spans="1:17">
      <c r="A20" s="132" t="s">
        <v>61</v>
      </c>
      <c r="B20" s="133"/>
      <c r="C20" s="134"/>
      <c r="D20" s="129"/>
      <c r="E20" s="135"/>
      <c r="F20" s="129"/>
      <c r="G20" s="130"/>
      <c r="H20" s="136">
        <f>SUM(H21,H22,H23)</f>
        <v>2511.93</v>
      </c>
      <c r="I20" s="136">
        <f>SUM(I21,I22,I23)</f>
        <v>1997.65</v>
      </c>
      <c r="J20" s="136"/>
      <c r="K20" s="136"/>
      <c r="L20" s="136"/>
      <c r="M20" s="136"/>
      <c r="N20" s="136">
        <f>SUM(N21,N22,N23)</f>
        <v>514.28</v>
      </c>
      <c r="O20" s="140">
        <f>SUM(O21,O22,O23)</f>
        <v>249.70625</v>
      </c>
      <c r="P20" s="129"/>
      <c r="Q20" s="122"/>
    </row>
    <row r="21" ht="30" hidden="1" customHeight="1" spans="1:17">
      <c r="A21" s="31">
        <v>1</v>
      </c>
      <c r="B21" s="31" t="s">
        <v>62</v>
      </c>
      <c r="C21" s="29" t="s">
        <v>63</v>
      </c>
      <c r="D21" s="29" t="s">
        <v>64</v>
      </c>
      <c r="E21" s="29">
        <v>2017</v>
      </c>
      <c r="F21" s="29" t="s">
        <v>65</v>
      </c>
      <c r="G21" s="32" t="s">
        <v>66</v>
      </c>
      <c r="H21" s="29">
        <v>1711.94</v>
      </c>
      <c r="I21" s="29">
        <v>1197.66</v>
      </c>
      <c r="J21" s="29"/>
      <c r="K21" s="29"/>
      <c r="L21" s="31"/>
      <c r="M21" s="31"/>
      <c r="N21" s="31">
        <v>514.28</v>
      </c>
      <c r="O21" s="45">
        <f t="shared" si="3"/>
        <v>149.7075</v>
      </c>
      <c r="P21" s="31" t="s">
        <v>30</v>
      </c>
      <c r="Q21" s="29"/>
    </row>
    <row r="22" ht="30" hidden="1" customHeight="1" spans="1:17">
      <c r="A22" s="31">
        <v>2</v>
      </c>
      <c r="B22" s="31" t="s">
        <v>62</v>
      </c>
      <c r="C22" s="29" t="s">
        <v>67</v>
      </c>
      <c r="D22" s="28" t="s">
        <v>68</v>
      </c>
      <c r="E22" s="29">
        <v>2018</v>
      </c>
      <c r="F22" s="29" t="s">
        <v>69</v>
      </c>
      <c r="G22" s="32" t="s">
        <v>70</v>
      </c>
      <c r="H22" s="29">
        <v>300</v>
      </c>
      <c r="I22" s="29">
        <v>300</v>
      </c>
      <c r="J22" s="29"/>
      <c r="K22" s="26"/>
      <c r="L22" s="26"/>
      <c r="M22" s="26"/>
      <c r="N22" s="26"/>
      <c r="O22" s="45">
        <f t="shared" si="3"/>
        <v>37.5</v>
      </c>
      <c r="P22" s="26" t="s">
        <v>30</v>
      </c>
      <c r="Q22" s="28"/>
    </row>
    <row r="23" ht="30" hidden="1" customHeight="1" spans="1:17">
      <c r="A23" s="31">
        <v>3</v>
      </c>
      <c r="B23" s="31" t="s">
        <v>62</v>
      </c>
      <c r="C23" s="29" t="s">
        <v>71</v>
      </c>
      <c r="D23" s="28" t="s">
        <v>72</v>
      </c>
      <c r="E23" s="29">
        <v>2018</v>
      </c>
      <c r="F23" s="29" t="s">
        <v>73</v>
      </c>
      <c r="G23" s="54" t="s">
        <v>74</v>
      </c>
      <c r="H23" s="29">
        <v>499.99</v>
      </c>
      <c r="I23" s="29">
        <v>499.99</v>
      </c>
      <c r="J23" s="29"/>
      <c r="K23" s="26"/>
      <c r="L23" s="26"/>
      <c r="M23" s="26"/>
      <c r="N23" s="26"/>
      <c r="O23" s="45">
        <f t="shared" si="3"/>
        <v>62.49875</v>
      </c>
      <c r="P23" s="26" t="s">
        <v>30</v>
      </c>
      <c r="Q23" s="28"/>
    </row>
    <row r="24" s="95" customFormat="1" ht="18" hidden="1" customHeight="1" spans="1:17">
      <c r="A24" s="137" t="s">
        <v>75</v>
      </c>
      <c r="B24" s="138"/>
      <c r="C24" s="139"/>
      <c r="D24" s="140"/>
      <c r="E24" s="123"/>
      <c r="F24" s="140"/>
      <c r="G24" s="141"/>
      <c r="H24" s="125">
        <f>SUM(H25:H25)</f>
        <v>1979.3</v>
      </c>
      <c r="I24" s="125">
        <f>SUM(I25:I25)</f>
        <v>1979.3</v>
      </c>
      <c r="J24" s="125"/>
      <c r="K24" s="125"/>
      <c r="L24" s="125"/>
      <c r="M24" s="125"/>
      <c r="N24" s="125"/>
      <c r="O24" s="161">
        <f>SUM(O25:O25)</f>
        <v>131.953333333333</v>
      </c>
      <c r="P24" s="122"/>
      <c r="Q24" s="122"/>
    </row>
    <row r="25" ht="45" hidden="1" customHeight="1" spans="1:17">
      <c r="A25" s="76">
        <v>1</v>
      </c>
      <c r="B25" s="77" t="s">
        <v>76</v>
      </c>
      <c r="C25" s="76" t="s">
        <v>77</v>
      </c>
      <c r="D25" s="77" t="s">
        <v>78</v>
      </c>
      <c r="E25" s="29">
        <v>2017</v>
      </c>
      <c r="F25" s="77" t="s">
        <v>79</v>
      </c>
      <c r="G25" s="78" t="s">
        <v>80</v>
      </c>
      <c r="H25" s="79">
        <v>1979.3</v>
      </c>
      <c r="I25" s="79">
        <v>1979.3</v>
      </c>
      <c r="J25" s="79"/>
      <c r="K25" s="79"/>
      <c r="L25" s="79"/>
      <c r="M25" s="79"/>
      <c r="N25" s="79"/>
      <c r="O25" s="45">
        <f>I25/15</f>
        <v>131.953333333333</v>
      </c>
      <c r="P25" s="31" t="s">
        <v>30</v>
      </c>
      <c r="Q25" s="29"/>
    </row>
    <row r="26" s="95" customFormat="1" ht="18" hidden="1" customHeight="1" spans="1:17">
      <c r="A26" s="142" t="s">
        <v>81</v>
      </c>
      <c r="B26" s="143"/>
      <c r="C26" s="144"/>
      <c r="D26" s="145"/>
      <c r="E26" s="145"/>
      <c r="F26" s="145"/>
      <c r="G26" s="146"/>
      <c r="H26" s="147">
        <f>SUM(H27,H28)</f>
        <v>2221.44</v>
      </c>
      <c r="I26" s="147">
        <f>SUM(I27,I28)</f>
        <v>1975.31</v>
      </c>
      <c r="J26" s="147"/>
      <c r="K26" s="147"/>
      <c r="L26" s="147">
        <f>SUM(L27,L28)</f>
        <v>246.13</v>
      </c>
      <c r="M26" s="147"/>
      <c r="N26" s="147"/>
      <c r="O26" s="161">
        <f>SUM(O27,O28)</f>
        <v>162.453583333333</v>
      </c>
      <c r="P26" s="145"/>
      <c r="Q26" s="145"/>
    </row>
    <row r="27" s="96" customFormat="1" ht="30" hidden="1" customHeight="1" spans="1:17">
      <c r="A27" s="29">
        <v>1</v>
      </c>
      <c r="B27" s="29" t="s">
        <v>82</v>
      </c>
      <c r="C27" s="29" t="s">
        <v>83</v>
      </c>
      <c r="D27" s="29" t="s">
        <v>84</v>
      </c>
      <c r="E27" s="29">
        <v>2016</v>
      </c>
      <c r="F27" s="29" t="s">
        <v>85</v>
      </c>
      <c r="G27" s="32" t="s">
        <v>86</v>
      </c>
      <c r="H27" s="29">
        <v>246.13</v>
      </c>
      <c r="I27" s="31"/>
      <c r="J27" s="31"/>
      <c r="K27" s="31"/>
      <c r="L27" s="29">
        <v>246.13</v>
      </c>
      <c r="M27" s="31"/>
      <c r="N27" s="31"/>
      <c r="O27" s="45">
        <f>H27/8</f>
        <v>30.76625</v>
      </c>
      <c r="P27" s="26" t="s">
        <v>30</v>
      </c>
      <c r="Q27" s="29"/>
    </row>
    <row r="28" ht="30" hidden="1" customHeight="1" spans="1:17">
      <c r="A28" s="29">
        <v>2</v>
      </c>
      <c r="B28" s="29" t="s">
        <v>82</v>
      </c>
      <c r="C28" s="29" t="s">
        <v>87</v>
      </c>
      <c r="D28" s="29" t="s">
        <v>88</v>
      </c>
      <c r="E28" s="29">
        <v>2017</v>
      </c>
      <c r="F28" s="29" t="s">
        <v>89</v>
      </c>
      <c r="G28" s="32" t="s">
        <v>90</v>
      </c>
      <c r="H28" s="29">
        <v>1975.31</v>
      </c>
      <c r="I28" s="29">
        <v>1975.31</v>
      </c>
      <c r="J28" s="29"/>
      <c r="K28" s="31" t="s">
        <v>91</v>
      </c>
      <c r="L28" s="31"/>
      <c r="M28" s="31"/>
      <c r="N28" s="31"/>
      <c r="O28" s="45">
        <f>I28/15</f>
        <v>131.687333333333</v>
      </c>
      <c r="P28" s="26" t="s">
        <v>30</v>
      </c>
      <c r="Q28" s="28"/>
    </row>
    <row r="29" s="95" customFormat="1" ht="18" hidden="1" customHeight="1" spans="1:17">
      <c r="A29" s="119" t="s">
        <v>92</v>
      </c>
      <c r="B29" s="120"/>
      <c r="C29" s="121"/>
      <c r="D29" s="122"/>
      <c r="E29" s="123"/>
      <c r="F29" s="122"/>
      <c r="G29" s="124"/>
      <c r="H29" s="125">
        <f>SUM(H30,H31,H32)</f>
        <v>739.8303</v>
      </c>
      <c r="I29" s="125">
        <f>SUM(I30,I31,I32)</f>
        <v>604.9547</v>
      </c>
      <c r="J29" s="125"/>
      <c r="K29" s="125"/>
      <c r="L29" s="125"/>
      <c r="M29" s="125"/>
      <c r="N29" s="125">
        <f>SUM(N30,N31,N32)</f>
        <v>134.8756</v>
      </c>
      <c r="O29" s="140">
        <f>SUM(O30,O31,O32)</f>
        <v>75.6193375</v>
      </c>
      <c r="P29" s="122"/>
      <c r="Q29" s="122"/>
    </row>
    <row r="30" ht="54" hidden="1" customHeight="1" spans="1:17">
      <c r="A30" s="126">
        <v>1</v>
      </c>
      <c r="B30" s="29" t="s">
        <v>93</v>
      </c>
      <c r="C30" s="29" t="s">
        <v>94</v>
      </c>
      <c r="D30" s="29" t="s">
        <v>95</v>
      </c>
      <c r="E30" s="29">
        <v>2017</v>
      </c>
      <c r="F30" s="29" t="s">
        <v>65</v>
      </c>
      <c r="G30" s="148" t="s">
        <v>96</v>
      </c>
      <c r="H30" s="89">
        <v>449.8756</v>
      </c>
      <c r="I30" s="89">
        <v>315</v>
      </c>
      <c r="J30" s="89"/>
      <c r="K30" s="37"/>
      <c r="L30" s="37"/>
      <c r="M30" s="97"/>
      <c r="N30" s="38">
        <v>134.8756</v>
      </c>
      <c r="O30" s="47">
        <f t="shared" ref="O30:O32" si="4">I30/8</f>
        <v>39.375</v>
      </c>
      <c r="P30" s="31" t="s">
        <v>30</v>
      </c>
      <c r="Q30" s="29"/>
    </row>
    <row r="31" ht="43" hidden="1" customHeight="1" spans="1:17">
      <c r="A31" s="126">
        <v>2</v>
      </c>
      <c r="B31" s="29" t="s">
        <v>93</v>
      </c>
      <c r="C31" s="29" t="s">
        <v>97</v>
      </c>
      <c r="D31" s="29" t="s">
        <v>95</v>
      </c>
      <c r="E31" s="29">
        <v>2017</v>
      </c>
      <c r="F31" s="29" t="s">
        <v>98</v>
      </c>
      <c r="G31" s="32" t="s">
        <v>99</v>
      </c>
      <c r="H31" s="89">
        <v>169.9547</v>
      </c>
      <c r="I31" s="89">
        <v>169.9547</v>
      </c>
      <c r="J31" s="89"/>
      <c r="K31" s="37"/>
      <c r="L31" s="37"/>
      <c r="M31" s="37"/>
      <c r="N31" s="37"/>
      <c r="O31" s="47">
        <f t="shared" si="4"/>
        <v>21.2443375</v>
      </c>
      <c r="P31" s="31" t="s">
        <v>30</v>
      </c>
      <c r="Q31" s="29"/>
    </row>
    <row r="32" ht="25" hidden="1" customHeight="1" spans="1:17">
      <c r="A32" s="126">
        <v>3</v>
      </c>
      <c r="B32" s="29" t="s">
        <v>93</v>
      </c>
      <c r="C32" s="29" t="s">
        <v>100</v>
      </c>
      <c r="D32" s="29" t="s">
        <v>95</v>
      </c>
      <c r="E32" s="29">
        <v>2017</v>
      </c>
      <c r="F32" s="29" t="s">
        <v>101</v>
      </c>
      <c r="G32" s="32" t="s">
        <v>102</v>
      </c>
      <c r="H32" s="89">
        <v>120</v>
      </c>
      <c r="I32" s="89">
        <v>120</v>
      </c>
      <c r="J32" s="89"/>
      <c r="K32" s="37"/>
      <c r="L32" s="37"/>
      <c r="M32" s="37"/>
      <c r="N32" s="37"/>
      <c r="O32" s="47">
        <f t="shared" si="4"/>
        <v>15</v>
      </c>
      <c r="P32" s="31" t="s">
        <v>30</v>
      </c>
      <c r="Q32" s="29"/>
    </row>
    <row r="33" s="95" customFormat="1" ht="18" hidden="1" customHeight="1" spans="1:17">
      <c r="A33" s="149" t="s">
        <v>103</v>
      </c>
      <c r="B33" s="150"/>
      <c r="C33" s="150"/>
      <c r="D33" s="150"/>
      <c r="E33" s="150"/>
      <c r="F33" s="150"/>
      <c r="G33" s="151"/>
      <c r="H33" s="125">
        <f>SUM(H34:H34)</f>
        <v>600</v>
      </c>
      <c r="I33" s="125">
        <f>SUM(I34:I34)</f>
        <v>420</v>
      </c>
      <c r="J33" s="125"/>
      <c r="K33" s="125"/>
      <c r="L33" s="125">
        <f>SUM(L34:L34)</f>
        <v>180</v>
      </c>
      <c r="M33" s="125"/>
      <c r="N33" s="125"/>
      <c r="O33" s="161">
        <f>SUM(O34:O34)</f>
        <v>52.5</v>
      </c>
      <c r="P33" s="162"/>
      <c r="Q33" s="162"/>
    </row>
    <row r="34" s="96" customFormat="1" ht="30" hidden="1" customHeight="1" spans="1:17">
      <c r="A34" s="29">
        <v>1</v>
      </c>
      <c r="B34" s="29" t="s">
        <v>104</v>
      </c>
      <c r="C34" s="29" t="s">
        <v>105</v>
      </c>
      <c r="D34" s="29" t="s">
        <v>106</v>
      </c>
      <c r="E34" s="29">
        <v>2017</v>
      </c>
      <c r="F34" s="29" t="s">
        <v>107</v>
      </c>
      <c r="G34" s="32" t="s">
        <v>108</v>
      </c>
      <c r="H34" s="29">
        <v>600</v>
      </c>
      <c r="I34" s="29">
        <v>420</v>
      </c>
      <c r="J34" s="29"/>
      <c r="K34" s="29"/>
      <c r="L34" s="29">
        <v>180</v>
      </c>
      <c r="M34" s="29"/>
      <c r="N34" s="29"/>
      <c r="O34" s="45">
        <f>I34/8</f>
        <v>52.5</v>
      </c>
      <c r="P34" s="26" t="s">
        <v>30</v>
      </c>
      <c r="Q34" s="28"/>
    </row>
    <row r="35" s="95" customFormat="1" ht="18" hidden="1" customHeight="1" spans="1:17">
      <c r="A35" s="119" t="s">
        <v>109</v>
      </c>
      <c r="B35" s="120"/>
      <c r="C35" s="121"/>
      <c r="D35" s="122"/>
      <c r="E35" s="122"/>
      <c r="F35" s="122"/>
      <c r="G35" s="124"/>
      <c r="H35" s="152">
        <v>5842.8</v>
      </c>
      <c r="I35" s="152">
        <v>5842.8</v>
      </c>
      <c r="J35" s="152"/>
      <c r="K35" s="152"/>
      <c r="L35" s="152"/>
      <c r="M35" s="152"/>
      <c r="N35" s="152"/>
      <c r="O35" s="163">
        <f>I35/8</f>
        <v>730.35</v>
      </c>
      <c r="P35" s="164"/>
      <c r="Q35" s="166"/>
    </row>
    <row r="36" s="97" customFormat="1" ht="24" hidden="1" spans="1:17">
      <c r="A36" s="126">
        <v>26</v>
      </c>
      <c r="B36" s="29" t="s">
        <v>93</v>
      </c>
      <c r="C36" s="127" t="s">
        <v>110</v>
      </c>
      <c r="D36" s="29" t="s">
        <v>95</v>
      </c>
      <c r="E36" s="29">
        <v>2018</v>
      </c>
      <c r="F36" s="29" t="s">
        <v>111</v>
      </c>
      <c r="G36" s="91" t="s">
        <v>112</v>
      </c>
      <c r="H36" s="37">
        <v>5842.8</v>
      </c>
      <c r="I36" s="37">
        <v>5842.8</v>
      </c>
      <c r="J36" s="37"/>
      <c r="K36" s="37"/>
      <c r="L36" s="37"/>
      <c r="M36" s="37"/>
      <c r="N36" s="37"/>
      <c r="O36" s="92">
        <f>I36/8</f>
        <v>730.35</v>
      </c>
      <c r="P36" s="29" t="s">
        <v>30</v>
      </c>
      <c r="Q36" s="29"/>
    </row>
    <row r="37" s="98" customFormat="1" ht="22.5" hidden="1" customHeight="1" spans="1:17">
      <c r="A37" s="116" t="s">
        <v>113</v>
      </c>
      <c r="B37" s="116"/>
      <c r="C37" s="116"/>
      <c r="D37" s="116"/>
      <c r="E37" s="117"/>
      <c r="F37" s="116"/>
      <c r="G37" s="116"/>
      <c r="H37" s="118">
        <f t="shared" ref="H37:O37" si="5">SUM(H38,H108,H114,H117,H73,H98,H48,H76,H119,H133,H125)</f>
        <v>247729.5467</v>
      </c>
      <c r="I37" s="118">
        <f t="shared" si="5"/>
        <v>192168.9473</v>
      </c>
      <c r="J37" s="118">
        <f t="shared" si="5"/>
        <v>1743.6081</v>
      </c>
      <c r="K37" s="118">
        <f t="shared" si="5"/>
        <v>0</v>
      </c>
      <c r="L37" s="118">
        <f t="shared" si="5"/>
        <v>1979.99</v>
      </c>
      <c r="M37" s="118">
        <f t="shared" si="5"/>
        <v>3505.71</v>
      </c>
      <c r="N37" s="118">
        <f t="shared" si="5"/>
        <v>48106.9513</v>
      </c>
      <c r="O37" s="157">
        <f t="shared" si="5"/>
        <v>15431.691385</v>
      </c>
      <c r="P37" s="116"/>
      <c r="Q37" s="116"/>
    </row>
    <row r="38" s="99" customFormat="1" ht="22.5" hidden="1" customHeight="1" spans="1:17">
      <c r="A38" s="119" t="s">
        <v>114</v>
      </c>
      <c r="B38" s="120"/>
      <c r="C38" s="121"/>
      <c r="D38" s="122"/>
      <c r="E38" s="123"/>
      <c r="F38" s="122"/>
      <c r="G38" s="124"/>
      <c r="H38" s="125">
        <f t="shared" ref="H38:O38" si="6">SUM(H39:H47)</f>
        <v>101188.9888</v>
      </c>
      <c r="I38" s="125">
        <f t="shared" si="6"/>
        <v>71432.7569</v>
      </c>
      <c r="J38" s="125">
        <f t="shared" si="6"/>
        <v>1339.6419</v>
      </c>
      <c r="K38" s="125">
        <f t="shared" si="6"/>
        <v>0</v>
      </c>
      <c r="L38" s="125">
        <f t="shared" si="6"/>
        <v>0</v>
      </c>
      <c r="M38" s="125">
        <f t="shared" si="6"/>
        <v>0</v>
      </c>
      <c r="N38" s="125">
        <f t="shared" si="6"/>
        <v>28416.59</v>
      </c>
      <c r="O38" s="140">
        <f t="shared" si="6"/>
        <v>5239.37722333333</v>
      </c>
      <c r="P38" s="122"/>
      <c r="Q38" s="122"/>
    </row>
    <row r="39" s="97" customFormat="1" ht="45" hidden="1" spans="1:17">
      <c r="A39" s="26">
        <v>1</v>
      </c>
      <c r="B39" s="26" t="s">
        <v>115</v>
      </c>
      <c r="C39" s="27" t="s">
        <v>116</v>
      </c>
      <c r="D39" s="28" t="s">
        <v>117</v>
      </c>
      <c r="E39" s="29">
        <v>2016</v>
      </c>
      <c r="F39" s="27" t="s">
        <v>118</v>
      </c>
      <c r="G39" s="30" t="s">
        <v>119</v>
      </c>
      <c r="H39" s="31">
        <v>1557.24</v>
      </c>
      <c r="I39" s="38">
        <v>1508.42</v>
      </c>
      <c r="J39" s="38"/>
      <c r="K39" s="29"/>
      <c r="L39" s="26"/>
      <c r="M39" s="44"/>
      <c r="N39" s="26">
        <v>48.82</v>
      </c>
      <c r="O39" s="45">
        <f>I39/8</f>
        <v>188.5525</v>
      </c>
      <c r="P39" s="28" t="s">
        <v>120</v>
      </c>
      <c r="Q39" s="29"/>
    </row>
    <row r="40" s="100" customFormat="1" ht="36" hidden="1" spans="1:17">
      <c r="A40" s="26">
        <v>2</v>
      </c>
      <c r="B40" s="31" t="s">
        <v>115</v>
      </c>
      <c r="C40" s="29" t="s">
        <v>121</v>
      </c>
      <c r="D40" s="29" t="s">
        <v>117</v>
      </c>
      <c r="E40" s="29">
        <v>2017</v>
      </c>
      <c r="F40" s="29" t="s">
        <v>122</v>
      </c>
      <c r="G40" s="32" t="s">
        <v>123</v>
      </c>
      <c r="H40" s="31">
        <v>1442.0388</v>
      </c>
      <c r="I40" s="38">
        <v>1442.0388</v>
      </c>
      <c r="J40" s="38"/>
      <c r="K40" s="29"/>
      <c r="L40" s="31"/>
      <c r="M40" s="46"/>
      <c r="N40" s="31"/>
      <c r="O40" s="45">
        <f>I40/8</f>
        <v>180.25485</v>
      </c>
      <c r="P40" s="29" t="s">
        <v>120</v>
      </c>
      <c r="Q40" s="29"/>
    </row>
    <row r="41" s="100" customFormat="1" ht="45" hidden="1" spans="1:17">
      <c r="A41" s="26">
        <v>3</v>
      </c>
      <c r="B41" s="31" t="s">
        <v>115</v>
      </c>
      <c r="C41" s="29" t="s">
        <v>124</v>
      </c>
      <c r="D41" s="29" t="s">
        <v>125</v>
      </c>
      <c r="E41" s="29">
        <v>2017</v>
      </c>
      <c r="F41" s="29" t="s">
        <v>126</v>
      </c>
      <c r="G41" s="32" t="s">
        <v>127</v>
      </c>
      <c r="H41" s="29">
        <v>10760.77</v>
      </c>
      <c r="I41" s="38">
        <v>7390</v>
      </c>
      <c r="J41" s="38"/>
      <c r="K41" s="29"/>
      <c r="L41" s="31"/>
      <c r="M41" s="46"/>
      <c r="N41" s="31">
        <v>3370.77</v>
      </c>
      <c r="O41" s="45">
        <f>I41/15</f>
        <v>492.666666666667</v>
      </c>
      <c r="P41" s="29" t="s">
        <v>120</v>
      </c>
      <c r="Q41" s="29"/>
    </row>
    <row r="42" s="97" customFormat="1" ht="24" hidden="1" spans="1:17">
      <c r="A42" s="26">
        <v>4</v>
      </c>
      <c r="B42" s="31" t="s">
        <v>115</v>
      </c>
      <c r="C42" s="27" t="s">
        <v>128</v>
      </c>
      <c r="D42" s="29" t="s">
        <v>125</v>
      </c>
      <c r="E42" s="33">
        <v>2018</v>
      </c>
      <c r="F42" s="27" t="s">
        <v>129</v>
      </c>
      <c r="G42" s="30" t="s">
        <v>130</v>
      </c>
      <c r="H42" s="34">
        <v>9230</v>
      </c>
      <c r="I42" s="38">
        <v>5230</v>
      </c>
      <c r="J42" s="38"/>
      <c r="K42" s="37"/>
      <c r="L42" s="37"/>
      <c r="M42" s="38"/>
      <c r="N42" s="37">
        <v>4000</v>
      </c>
      <c r="O42" s="45">
        <f>I42/8</f>
        <v>653.75</v>
      </c>
      <c r="P42" s="28" t="s">
        <v>120</v>
      </c>
      <c r="Q42" s="29"/>
    </row>
    <row r="43" s="97" customFormat="1" ht="33.75" hidden="1" spans="1:17">
      <c r="A43" s="26">
        <v>5</v>
      </c>
      <c r="B43" s="33" t="s">
        <v>131</v>
      </c>
      <c r="C43" s="127" t="s">
        <v>132</v>
      </c>
      <c r="D43" s="33" t="s">
        <v>37</v>
      </c>
      <c r="E43" s="29">
        <v>2017</v>
      </c>
      <c r="F43" s="33" t="s">
        <v>133</v>
      </c>
      <c r="G43" s="32" t="s">
        <v>134</v>
      </c>
      <c r="H43" s="38">
        <v>17276.36</v>
      </c>
      <c r="I43" s="38">
        <v>10671.9261</v>
      </c>
      <c r="J43" s="38">
        <v>404.4339</v>
      </c>
      <c r="K43" s="165"/>
      <c r="L43" s="38"/>
      <c r="M43" s="38"/>
      <c r="N43" s="38">
        <v>6200</v>
      </c>
      <c r="O43" s="45">
        <f>I43/15</f>
        <v>711.46174</v>
      </c>
      <c r="P43" s="29" t="s">
        <v>120</v>
      </c>
      <c r="Q43" s="29"/>
    </row>
    <row r="44" s="97" customFormat="1" ht="33.75" hidden="1" spans="1:17">
      <c r="A44" s="26">
        <v>6</v>
      </c>
      <c r="B44" s="33" t="s">
        <v>131</v>
      </c>
      <c r="C44" s="127" t="s">
        <v>135</v>
      </c>
      <c r="D44" s="33" t="s">
        <v>37</v>
      </c>
      <c r="E44" s="29">
        <v>2017</v>
      </c>
      <c r="F44" s="33" t="s">
        <v>136</v>
      </c>
      <c r="G44" s="32" t="s">
        <v>137</v>
      </c>
      <c r="H44" s="38">
        <v>32244.05</v>
      </c>
      <c r="I44" s="38">
        <v>19224.4993</v>
      </c>
      <c r="J44" s="38">
        <v>728.5507</v>
      </c>
      <c r="K44" s="165"/>
      <c r="L44" s="38"/>
      <c r="M44" s="38"/>
      <c r="N44" s="38">
        <v>12291</v>
      </c>
      <c r="O44" s="45">
        <f>I44/15</f>
        <v>1281.63328666667</v>
      </c>
      <c r="P44" s="29" t="s">
        <v>120</v>
      </c>
      <c r="Q44" s="29"/>
    </row>
    <row r="45" s="97" customFormat="1" ht="24" hidden="1" spans="1:17">
      <c r="A45" s="26">
        <v>7</v>
      </c>
      <c r="B45" s="33" t="s">
        <v>131</v>
      </c>
      <c r="C45" s="127" t="s">
        <v>138</v>
      </c>
      <c r="D45" s="33" t="s">
        <v>37</v>
      </c>
      <c r="E45" s="29">
        <v>2017</v>
      </c>
      <c r="F45" s="33" t="s">
        <v>136</v>
      </c>
      <c r="G45" s="32" t="s">
        <v>139</v>
      </c>
      <c r="H45" s="38">
        <v>8165.79</v>
      </c>
      <c r="I45" s="38">
        <v>5453.1327</v>
      </c>
      <c r="J45" s="38">
        <v>206.6573</v>
      </c>
      <c r="K45" s="165"/>
      <c r="L45" s="38"/>
      <c r="M45" s="38"/>
      <c r="N45" s="38">
        <v>2506</v>
      </c>
      <c r="O45" s="45">
        <f>I45/15</f>
        <v>363.54218</v>
      </c>
      <c r="P45" s="29" t="s">
        <v>120</v>
      </c>
      <c r="Q45" s="29"/>
    </row>
    <row r="46" s="97" customFormat="1" ht="36" hidden="1" spans="1:17">
      <c r="A46" s="26">
        <v>8</v>
      </c>
      <c r="B46" s="33" t="s">
        <v>131</v>
      </c>
      <c r="C46" s="153" t="s">
        <v>140</v>
      </c>
      <c r="D46" s="33" t="s">
        <v>37</v>
      </c>
      <c r="E46" s="29">
        <v>2018</v>
      </c>
      <c r="F46" s="154" t="s">
        <v>141</v>
      </c>
      <c r="G46" s="155" t="s">
        <v>142</v>
      </c>
      <c r="H46" s="38">
        <v>11512.74</v>
      </c>
      <c r="I46" s="38">
        <v>11512.74</v>
      </c>
      <c r="J46" s="38"/>
      <c r="K46" s="38"/>
      <c r="L46" s="38"/>
      <c r="M46" s="38"/>
      <c r="N46" s="38"/>
      <c r="O46" s="45">
        <f>I46/15</f>
        <v>767.516</v>
      </c>
      <c r="P46" s="29" t="s">
        <v>120</v>
      </c>
      <c r="Q46" s="33"/>
    </row>
    <row r="47" s="97" customFormat="1" ht="36" hidden="1" spans="1:17">
      <c r="A47" s="26">
        <v>9</v>
      </c>
      <c r="B47" s="33" t="s">
        <v>131</v>
      </c>
      <c r="C47" s="153" t="s">
        <v>143</v>
      </c>
      <c r="D47" s="33" t="s">
        <v>37</v>
      </c>
      <c r="E47" s="29">
        <v>2018</v>
      </c>
      <c r="F47" s="29" t="s">
        <v>144</v>
      </c>
      <c r="G47" s="32" t="s">
        <v>145</v>
      </c>
      <c r="H47" s="38">
        <v>9000</v>
      </c>
      <c r="I47" s="38">
        <v>9000</v>
      </c>
      <c r="J47" s="38"/>
      <c r="K47" s="38"/>
      <c r="L47" s="38"/>
      <c r="M47" s="38"/>
      <c r="N47" s="38"/>
      <c r="O47" s="45">
        <f>I47/15</f>
        <v>600</v>
      </c>
      <c r="P47" s="29" t="s">
        <v>120</v>
      </c>
      <c r="Q47" s="33"/>
    </row>
    <row r="48" s="101" customFormat="1" ht="22.5" hidden="1" customHeight="1" spans="1:17">
      <c r="A48" s="149" t="s">
        <v>146</v>
      </c>
      <c r="B48" s="150"/>
      <c r="C48" s="150"/>
      <c r="D48" s="150"/>
      <c r="E48" s="150"/>
      <c r="F48" s="150"/>
      <c r="G48" s="151"/>
      <c r="H48" s="125">
        <f>SUM(H49:H72)</f>
        <v>30242.95</v>
      </c>
      <c r="I48" s="125">
        <f>SUM(I49:I72)</f>
        <v>28262.96</v>
      </c>
      <c r="J48" s="125"/>
      <c r="K48" s="125"/>
      <c r="L48" s="125">
        <f>SUM(L49:L72)</f>
        <v>1979.99</v>
      </c>
      <c r="M48" s="125"/>
      <c r="N48" s="125"/>
      <c r="O48" s="140">
        <f>SUM(O49:O72)</f>
        <v>3182.93833333333</v>
      </c>
      <c r="P48" s="162"/>
      <c r="Q48" s="162"/>
    </row>
    <row r="49" s="97" customFormat="1" ht="45" hidden="1" spans="1:17">
      <c r="A49" s="29">
        <v>1</v>
      </c>
      <c r="B49" s="29" t="s">
        <v>104</v>
      </c>
      <c r="C49" s="29" t="s">
        <v>147</v>
      </c>
      <c r="D49" s="29" t="s">
        <v>148</v>
      </c>
      <c r="E49" s="29">
        <v>2016</v>
      </c>
      <c r="F49" s="29" t="s">
        <v>107</v>
      </c>
      <c r="G49" s="32" t="s">
        <v>149</v>
      </c>
      <c r="H49" s="29">
        <v>1199.99</v>
      </c>
      <c r="I49" s="29"/>
      <c r="J49" s="29"/>
      <c r="K49" s="29"/>
      <c r="L49" s="29">
        <v>1199.99</v>
      </c>
      <c r="M49" s="29"/>
      <c r="N49" s="29"/>
      <c r="O49" s="45">
        <f>H49/8</f>
        <v>149.99875</v>
      </c>
      <c r="P49" s="28" t="s">
        <v>120</v>
      </c>
      <c r="Q49" s="29"/>
    </row>
    <row r="50" s="97" customFormat="1" ht="24" hidden="1" spans="1:17">
      <c r="A50" s="29">
        <v>2</v>
      </c>
      <c r="B50" s="29" t="s">
        <v>104</v>
      </c>
      <c r="C50" s="29" t="s">
        <v>150</v>
      </c>
      <c r="D50" s="29" t="s">
        <v>151</v>
      </c>
      <c r="E50" s="29">
        <v>2017</v>
      </c>
      <c r="F50" s="29" t="s">
        <v>152</v>
      </c>
      <c r="G50" s="32" t="s">
        <v>153</v>
      </c>
      <c r="H50" s="29">
        <v>1300</v>
      </c>
      <c r="I50" s="29">
        <v>910</v>
      </c>
      <c r="J50" s="29"/>
      <c r="K50" s="29"/>
      <c r="L50" s="29">
        <v>390</v>
      </c>
      <c r="M50" s="29"/>
      <c r="N50" s="29"/>
      <c r="O50" s="45">
        <f>I50/8</f>
        <v>113.75</v>
      </c>
      <c r="P50" s="28" t="s">
        <v>120</v>
      </c>
      <c r="Q50" s="28"/>
    </row>
    <row r="51" s="97" customFormat="1" ht="24" hidden="1" spans="1:17">
      <c r="A51" s="29">
        <v>3</v>
      </c>
      <c r="B51" s="29" t="s">
        <v>104</v>
      </c>
      <c r="C51" s="29" t="s">
        <v>154</v>
      </c>
      <c r="D51" s="29" t="s">
        <v>155</v>
      </c>
      <c r="E51" s="29">
        <v>2017</v>
      </c>
      <c r="F51" s="29" t="s">
        <v>156</v>
      </c>
      <c r="G51" s="32" t="s">
        <v>153</v>
      </c>
      <c r="H51" s="29">
        <v>1300</v>
      </c>
      <c r="I51" s="29">
        <v>910</v>
      </c>
      <c r="J51" s="29"/>
      <c r="K51" s="29"/>
      <c r="L51" s="29">
        <v>390</v>
      </c>
      <c r="M51" s="29"/>
      <c r="N51" s="29"/>
      <c r="O51" s="45">
        <f>I51/8</f>
        <v>113.75</v>
      </c>
      <c r="P51" s="28" t="s">
        <v>120</v>
      </c>
      <c r="Q51" s="28"/>
    </row>
    <row r="52" s="97" customFormat="1" ht="33.75" hidden="1" spans="1:17">
      <c r="A52" s="29">
        <v>4</v>
      </c>
      <c r="B52" s="29" t="s">
        <v>104</v>
      </c>
      <c r="C52" s="29" t="s">
        <v>157</v>
      </c>
      <c r="D52" s="29" t="s">
        <v>106</v>
      </c>
      <c r="E52" s="29">
        <v>2017</v>
      </c>
      <c r="F52" s="29" t="s">
        <v>158</v>
      </c>
      <c r="G52" s="32" t="s">
        <v>159</v>
      </c>
      <c r="H52" s="29">
        <v>1050</v>
      </c>
      <c r="I52" s="29">
        <v>1050</v>
      </c>
      <c r="J52" s="29"/>
      <c r="K52" s="29"/>
      <c r="L52" s="29"/>
      <c r="M52" s="29"/>
      <c r="N52" s="29"/>
      <c r="O52" s="45">
        <f>I52/8</f>
        <v>131.25</v>
      </c>
      <c r="P52" s="28" t="s">
        <v>120</v>
      </c>
      <c r="Q52" s="28"/>
    </row>
    <row r="53" s="97" customFormat="1" ht="33.75" hidden="1" spans="1:17">
      <c r="A53" s="29">
        <v>5</v>
      </c>
      <c r="B53" s="29" t="s">
        <v>104</v>
      </c>
      <c r="C53" s="29" t="s">
        <v>160</v>
      </c>
      <c r="D53" s="29" t="s">
        <v>106</v>
      </c>
      <c r="E53" s="29">
        <v>2017</v>
      </c>
      <c r="F53" s="29" t="s">
        <v>161</v>
      </c>
      <c r="G53" s="32" t="s">
        <v>162</v>
      </c>
      <c r="H53" s="29">
        <v>1050</v>
      </c>
      <c r="I53" s="29">
        <v>1050</v>
      </c>
      <c r="J53" s="29"/>
      <c r="K53" s="29"/>
      <c r="L53" s="29"/>
      <c r="M53" s="29"/>
      <c r="N53" s="29"/>
      <c r="O53" s="45">
        <f>I53/8</f>
        <v>131.25</v>
      </c>
      <c r="P53" s="28" t="s">
        <v>120</v>
      </c>
      <c r="Q53" s="28"/>
    </row>
    <row r="54" s="97" customFormat="1" ht="24" hidden="1" spans="1:17">
      <c r="A54" s="29">
        <v>6</v>
      </c>
      <c r="B54" s="29" t="s">
        <v>104</v>
      </c>
      <c r="C54" s="29" t="s">
        <v>163</v>
      </c>
      <c r="D54" s="29" t="s">
        <v>164</v>
      </c>
      <c r="E54" s="29">
        <v>2017</v>
      </c>
      <c r="F54" s="29" t="s">
        <v>165</v>
      </c>
      <c r="G54" s="32" t="s">
        <v>166</v>
      </c>
      <c r="H54" s="29">
        <v>299.96</v>
      </c>
      <c r="I54" s="29">
        <v>299.96</v>
      </c>
      <c r="J54" s="29"/>
      <c r="K54" s="29"/>
      <c r="L54" s="29"/>
      <c r="M54" s="29"/>
      <c r="N54" s="29"/>
      <c r="O54" s="45" t="s">
        <v>29</v>
      </c>
      <c r="P54" s="28" t="s">
        <v>120</v>
      </c>
      <c r="Q54" s="28"/>
    </row>
    <row r="55" s="97" customFormat="1" ht="24" hidden="1" spans="1:17">
      <c r="A55" s="29">
        <v>7</v>
      </c>
      <c r="B55" s="29" t="s">
        <v>104</v>
      </c>
      <c r="C55" s="29" t="s">
        <v>167</v>
      </c>
      <c r="D55" s="29" t="s">
        <v>168</v>
      </c>
      <c r="E55" s="29">
        <v>2017</v>
      </c>
      <c r="F55" s="29" t="s">
        <v>169</v>
      </c>
      <c r="G55" s="32" t="s">
        <v>166</v>
      </c>
      <c r="H55" s="29">
        <v>299.97</v>
      </c>
      <c r="I55" s="29">
        <v>299.97</v>
      </c>
      <c r="J55" s="29"/>
      <c r="K55" s="29"/>
      <c r="L55" s="29"/>
      <c r="M55" s="29"/>
      <c r="N55" s="29"/>
      <c r="O55" s="45" t="s">
        <v>29</v>
      </c>
      <c r="P55" s="28" t="s">
        <v>120</v>
      </c>
      <c r="Q55" s="28"/>
    </row>
    <row r="56" s="97" customFormat="1" ht="24" hidden="1" spans="1:17">
      <c r="A56" s="29">
        <v>8</v>
      </c>
      <c r="B56" s="29" t="s">
        <v>104</v>
      </c>
      <c r="C56" s="29" t="s">
        <v>170</v>
      </c>
      <c r="D56" s="29" t="s">
        <v>171</v>
      </c>
      <c r="E56" s="29">
        <v>2017</v>
      </c>
      <c r="F56" s="29" t="s">
        <v>172</v>
      </c>
      <c r="G56" s="32" t="s">
        <v>173</v>
      </c>
      <c r="H56" s="29">
        <v>299.99</v>
      </c>
      <c r="I56" s="29">
        <v>299.99</v>
      </c>
      <c r="J56" s="29"/>
      <c r="K56" s="29"/>
      <c r="L56" s="29"/>
      <c r="M56" s="29"/>
      <c r="N56" s="29"/>
      <c r="O56" s="45" t="s">
        <v>29</v>
      </c>
      <c r="P56" s="28" t="s">
        <v>120</v>
      </c>
      <c r="Q56" s="28"/>
    </row>
    <row r="57" s="97" customFormat="1" ht="24" hidden="1" spans="1:17">
      <c r="A57" s="29">
        <v>9</v>
      </c>
      <c r="B57" s="29" t="s">
        <v>104</v>
      </c>
      <c r="C57" s="29" t="s">
        <v>174</v>
      </c>
      <c r="D57" s="29" t="s">
        <v>175</v>
      </c>
      <c r="E57" s="29">
        <v>2017</v>
      </c>
      <c r="F57" s="29" t="s">
        <v>176</v>
      </c>
      <c r="G57" s="32" t="s">
        <v>177</v>
      </c>
      <c r="H57" s="29">
        <v>299.99</v>
      </c>
      <c r="I57" s="29">
        <v>299.99</v>
      </c>
      <c r="J57" s="29"/>
      <c r="K57" s="29"/>
      <c r="L57" s="29"/>
      <c r="M57" s="29"/>
      <c r="N57" s="29"/>
      <c r="O57" s="45" t="s">
        <v>29</v>
      </c>
      <c r="P57" s="28" t="s">
        <v>120</v>
      </c>
      <c r="Q57" s="28"/>
    </row>
    <row r="58" s="97" customFormat="1" ht="24" hidden="1" spans="1:17">
      <c r="A58" s="29">
        <v>10</v>
      </c>
      <c r="B58" s="29" t="s">
        <v>104</v>
      </c>
      <c r="C58" s="29" t="s">
        <v>178</v>
      </c>
      <c r="D58" s="29" t="s">
        <v>106</v>
      </c>
      <c r="E58" s="29">
        <v>2017</v>
      </c>
      <c r="F58" s="29" t="s">
        <v>107</v>
      </c>
      <c r="G58" s="32" t="s">
        <v>179</v>
      </c>
      <c r="H58" s="29">
        <v>5999</v>
      </c>
      <c r="I58" s="29">
        <v>5999</v>
      </c>
      <c r="J58" s="29"/>
      <c r="K58" s="29"/>
      <c r="L58" s="29"/>
      <c r="M58" s="29"/>
      <c r="N58" s="29"/>
      <c r="O58" s="45">
        <f>I58/15</f>
        <v>399.933333333333</v>
      </c>
      <c r="P58" s="28" t="s">
        <v>120</v>
      </c>
      <c r="Q58" s="28"/>
    </row>
    <row r="59" s="97" customFormat="1" ht="24" hidden="1" spans="1:17">
      <c r="A59" s="29">
        <v>11</v>
      </c>
      <c r="B59" s="29" t="s">
        <v>104</v>
      </c>
      <c r="C59" s="29" t="s">
        <v>180</v>
      </c>
      <c r="D59" s="29" t="s">
        <v>175</v>
      </c>
      <c r="E59" s="29">
        <v>2018</v>
      </c>
      <c r="F59" s="29" t="s">
        <v>181</v>
      </c>
      <c r="G59" s="32" t="s">
        <v>182</v>
      </c>
      <c r="H59" s="29">
        <v>1299.9</v>
      </c>
      <c r="I59" s="29">
        <v>1299.9</v>
      </c>
      <c r="J59" s="29"/>
      <c r="K59" s="29"/>
      <c r="L59" s="29"/>
      <c r="M59" s="29"/>
      <c r="N59" s="29"/>
      <c r="O59" s="45">
        <f t="shared" ref="O59:O72" si="7">I59/8</f>
        <v>162.4875</v>
      </c>
      <c r="P59" s="28" t="s">
        <v>120</v>
      </c>
      <c r="Q59" s="28"/>
    </row>
    <row r="60" s="97" customFormat="1" ht="33.75" hidden="1" spans="1:17">
      <c r="A60" s="29">
        <v>12</v>
      </c>
      <c r="B60" s="29" t="s">
        <v>104</v>
      </c>
      <c r="C60" s="29" t="s">
        <v>183</v>
      </c>
      <c r="D60" s="29" t="s">
        <v>184</v>
      </c>
      <c r="E60" s="29">
        <v>2018</v>
      </c>
      <c r="F60" s="29" t="s">
        <v>185</v>
      </c>
      <c r="G60" s="32" t="s">
        <v>186</v>
      </c>
      <c r="H60" s="29">
        <v>499.74</v>
      </c>
      <c r="I60" s="29">
        <v>499.74</v>
      </c>
      <c r="J60" s="29"/>
      <c r="K60" s="29"/>
      <c r="L60" s="29"/>
      <c r="M60" s="29"/>
      <c r="N60" s="29"/>
      <c r="O60" s="45">
        <f t="shared" si="7"/>
        <v>62.4675</v>
      </c>
      <c r="P60" s="28" t="s">
        <v>120</v>
      </c>
      <c r="Q60" s="28"/>
    </row>
    <row r="61" s="97" customFormat="1" ht="33.75" hidden="1" spans="1:17">
      <c r="A61" s="29">
        <v>13</v>
      </c>
      <c r="B61" s="29" t="s">
        <v>104</v>
      </c>
      <c r="C61" s="29" t="s">
        <v>187</v>
      </c>
      <c r="D61" s="29" t="s">
        <v>188</v>
      </c>
      <c r="E61" s="29">
        <v>2018</v>
      </c>
      <c r="F61" s="29" t="s">
        <v>189</v>
      </c>
      <c r="G61" s="32" t="s">
        <v>190</v>
      </c>
      <c r="H61" s="29">
        <v>599.96</v>
      </c>
      <c r="I61" s="29">
        <v>599.96</v>
      </c>
      <c r="J61" s="29"/>
      <c r="K61" s="29"/>
      <c r="L61" s="29"/>
      <c r="M61" s="29"/>
      <c r="N61" s="29"/>
      <c r="O61" s="45">
        <f t="shared" si="7"/>
        <v>74.995</v>
      </c>
      <c r="P61" s="28" t="s">
        <v>120</v>
      </c>
      <c r="Q61" s="28"/>
    </row>
    <row r="62" s="97" customFormat="1" ht="24" hidden="1" spans="1:17">
      <c r="A62" s="29">
        <v>14</v>
      </c>
      <c r="B62" s="29" t="s">
        <v>104</v>
      </c>
      <c r="C62" s="29" t="s">
        <v>191</v>
      </c>
      <c r="D62" s="29" t="s">
        <v>171</v>
      </c>
      <c r="E62" s="29">
        <v>2018</v>
      </c>
      <c r="F62" s="29" t="s">
        <v>172</v>
      </c>
      <c r="G62" s="32" t="s">
        <v>192</v>
      </c>
      <c r="H62" s="29">
        <v>1199.41</v>
      </c>
      <c r="I62" s="29">
        <v>1199.41</v>
      </c>
      <c r="J62" s="29"/>
      <c r="K62" s="29"/>
      <c r="L62" s="29"/>
      <c r="M62" s="29"/>
      <c r="N62" s="29"/>
      <c r="O62" s="45">
        <f t="shared" si="7"/>
        <v>149.92625</v>
      </c>
      <c r="P62" s="28" t="s">
        <v>120</v>
      </c>
      <c r="Q62" s="28"/>
    </row>
    <row r="63" s="97" customFormat="1" ht="24" hidden="1" spans="1:17">
      <c r="A63" s="29">
        <v>15</v>
      </c>
      <c r="B63" s="29" t="s">
        <v>104</v>
      </c>
      <c r="C63" s="29" t="s">
        <v>193</v>
      </c>
      <c r="D63" s="29" t="s">
        <v>194</v>
      </c>
      <c r="E63" s="29">
        <v>2018</v>
      </c>
      <c r="F63" s="29" t="s">
        <v>195</v>
      </c>
      <c r="G63" s="32" t="s">
        <v>196</v>
      </c>
      <c r="H63" s="29">
        <v>598.41</v>
      </c>
      <c r="I63" s="29">
        <v>598.41</v>
      </c>
      <c r="J63" s="29"/>
      <c r="K63" s="29"/>
      <c r="L63" s="29"/>
      <c r="M63" s="29"/>
      <c r="N63" s="29"/>
      <c r="O63" s="45">
        <f t="shared" si="7"/>
        <v>74.80125</v>
      </c>
      <c r="P63" s="28" t="s">
        <v>120</v>
      </c>
      <c r="Q63" s="28"/>
    </row>
    <row r="64" s="97" customFormat="1" ht="24" hidden="1" spans="1:17">
      <c r="A64" s="29">
        <v>16</v>
      </c>
      <c r="B64" s="29" t="s">
        <v>104</v>
      </c>
      <c r="C64" s="29" t="s">
        <v>197</v>
      </c>
      <c r="D64" s="29" t="s">
        <v>164</v>
      </c>
      <c r="E64" s="29">
        <v>2018</v>
      </c>
      <c r="F64" s="29" t="s">
        <v>165</v>
      </c>
      <c r="G64" s="32" t="s">
        <v>198</v>
      </c>
      <c r="H64" s="29">
        <v>799.94</v>
      </c>
      <c r="I64" s="29">
        <v>799.94</v>
      </c>
      <c r="J64" s="29"/>
      <c r="K64" s="29"/>
      <c r="L64" s="29"/>
      <c r="M64" s="29"/>
      <c r="N64" s="29"/>
      <c r="O64" s="45">
        <f t="shared" si="7"/>
        <v>99.9925</v>
      </c>
      <c r="P64" s="28" t="s">
        <v>120</v>
      </c>
      <c r="Q64" s="28"/>
    </row>
    <row r="65" s="97" customFormat="1" ht="24" hidden="1" spans="1:17">
      <c r="A65" s="29">
        <v>17</v>
      </c>
      <c r="B65" s="29" t="s">
        <v>104</v>
      </c>
      <c r="C65" s="29" t="s">
        <v>199</v>
      </c>
      <c r="D65" s="29" t="s">
        <v>168</v>
      </c>
      <c r="E65" s="29">
        <v>2018</v>
      </c>
      <c r="F65" s="29" t="s">
        <v>169</v>
      </c>
      <c r="G65" s="32" t="s">
        <v>200</v>
      </c>
      <c r="H65" s="29">
        <v>799.87</v>
      </c>
      <c r="I65" s="29">
        <v>799.87</v>
      </c>
      <c r="J65" s="29"/>
      <c r="K65" s="29"/>
      <c r="L65" s="29"/>
      <c r="M65" s="29"/>
      <c r="N65" s="29"/>
      <c r="O65" s="45">
        <f t="shared" si="7"/>
        <v>99.98375</v>
      </c>
      <c r="P65" s="28" t="s">
        <v>120</v>
      </c>
      <c r="Q65" s="28"/>
    </row>
    <row r="66" s="97" customFormat="1" ht="24" hidden="1" spans="1:17">
      <c r="A66" s="29">
        <v>18</v>
      </c>
      <c r="B66" s="29" t="s">
        <v>104</v>
      </c>
      <c r="C66" s="29" t="s">
        <v>201</v>
      </c>
      <c r="D66" s="29" t="s">
        <v>106</v>
      </c>
      <c r="E66" s="29">
        <v>2018</v>
      </c>
      <c r="F66" s="29" t="s">
        <v>202</v>
      </c>
      <c r="G66" s="32" t="s">
        <v>203</v>
      </c>
      <c r="H66" s="29">
        <v>2400</v>
      </c>
      <c r="I66" s="29">
        <v>2400</v>
      </c>
      <c r="J66" s="29"/>
      <c r="K66" s="29"/>
      <c r="L66" s="29"/>
      <c r="M66" s="29"/>
      <c r="N66" s="29"/>
      <c r="O66" s="45">
        <f t="shared" si="7"/>
        <v>300</v>
      </c>
      <c r="P66" s="28" t="s">
        <v>120</v>
      </c>
      <c r="Q66" s="28"/>
    </row>
    <row r="67" s="97" customFormat="1" ht="24" hidden="1" spans="1:17">
      <c r="A67" s="29">
        <v>19</v>
      </c>
      <c r="B67" s="29" t="s">
        <v>104</v>
      </c>
      <c r="C67" s="29" t="s">
        <v>204</v>
      </c>
      <c r="D67" s="29" t="s">
        <v>205</v>
      </c>
      <c r="E67" s="29">
        <v>2018</v>
      </c>
      <c r="F67" s="29" t="s">
        <v>206</v>
      </c>
      <c r="G67" s="32" t="s">
        <v>207</v>
      </c>
      <c r="H67" s="29">
        <v>799.79</v>
      </c>
      <c r="I67" s="29">
        <v>799.79</v>
      </c>
      <c r="J67" s="29"/>
      <c r="K67" s="29"/>
      <c r="L67" s="29"/>
      <c r="M67" s="29"/>
      <c r="N67" s="29"/>
      <c r="O67" s="45">
        <f t="shared" si="7"/>
        <v>99.97375</v>
      </c>
      <c r="P67" s="28" t="s">
        <v>120</v>
      </c>
      <c r="Q67" s="28"/>
    </row>
    <row r="68" s="97" customFormat="1" ht="24" hidden="1" spans="1:17">
      <c r="A68" s="29">
        <v>20</v>
      </c>
      <c r="B68" s="29" t="s">
        <v>104</v>
      </c>
      <c r="C68" s="29" t="s">
        <v>208</v>
      </c>
      <c r="D68" s="29" t="s">
        <v>209</v>
      </c>
      <c r="E68" s="29">
        <v>2018</v>
      </c>
      <c r="F68" s="29" t="s">
        <v>210</v>
      </c>
      <c r="G68" s="32" t="s">
        <v>207</v>
      </c>
      <c r="H68" s="29">
        <v>999.27</v>
      </c>
      <c r="I68" s="29">
        <v>999.27</v>
      </c>
      <c r="J68" s="29"/>
      <c r="K68" s="29"/>
      <c r="L68" s="29"/>
      <c r="M68" s="29"/>
      <c r="N68" s="29"/>
      <c r="O68" s="45">
        <f t="shared" si="7"/>
        <v>124.90875</v>
      </c>
      <c r="P68" s="28" t="s">
        <v>120</v>
      </c>
      <c r="Q68" s="28"/>
    </row>
    <row r="69" s="97" customFormat="1" ht="24" hidden="1" spans="1:17">
      <c r="A69" s="29">
        <v>21</v>
      </c>
      <c r="B69" s="29" t="s">
        <v>104</v>
      </c>
      <c r="C69" s="29" t="s">
        <v>211</v>
      </c>
      <c r="D69" s="29" t="s">
        <v>212</v>
      </c>
      <c r="E69" s="29">
        <v>2018</v>
      </c>
      <c r="F69" s="29" t="s">
        <v>213</v>
      </c>
      <c r="G69" s="32" t="s">
        <v>214</v>
      </c>
      <c r="H69" s="29">
        <v>5200</v>
      </c>
      <c r="I69" s="29">
        <v>5200</v>
      </c>
      <c r="J69" s="29"/>
      <c r="K69" s="29"/>
      <c r="L69" s="29"/>
      <c r="M69" s="29"/>
      <c r="N69" s="29"/>
      <c r="O69" s="45">
        <f t="shared" si="7"/>
        <v>650</v>
      </c>
      <c r="P69" s="28" t="s">
        <v>120</v>
      </c>
      <c r="Q69" s="28"/>
    </row>
    <row r="70" s="97" customFormat="1" ht="33.75" hidden="1" spans="1:17">
      <c r="A70" s="29">
        <v>22</v>
      </c>
      <c r="B70" s="29" t="s">
        <v>104</v>
      </c>
      <c r="C70" s="29" t="s">
        <v>215</v>
      </c>
      <c r="D70" s="29" t="s">
        <v>184</v>
      </c>
      <c r="E70" s="29">
        <v>2018</v>
      </c>
      <c r="F70" s="29" t="s">
        <v>216</v>
      </c>
      <c r="G70" s="32" t="s">
        <v>217</v>
      </c>
      <c r="H70" s="29">
        <v>447.92</v>
      </c>
      <c r="I70" s="29">
        <v>447.92</v>
      </c>
      <c r="J70" s="29"/>
      <c r="K70" s="29"/>
      <c r="L70" s="29"/>
      <c r="M70" s="29"/>
      <c r="N70" s="29"/>
      <c r="O70" s="45">
        <f t="shared" si="7"/>
        <v>55.99</v>
      </c>
      <c r="P70" s="28" t="s">
        <v>120</v>
      </c>
      <c r="Q70" s="28"/>
    </row>
    <row r="71" s="97" customFormat="1" ht="24" hidden="1" spans="1:17">
      <c r="A71" s="29">
        <v>23</v>
      </c>
      <c r="B71" s="29" t="s">
        <v>104</v>
      </c>
      <c r="C71" s="29" t="s">
        <v>218</v>
      </c>
      <c r="D71" s="29" t="s">
        <v>175</v>
      </c>
      <c r="E71" s="29">
        <v>2018</v>
      </c>
      <c r="F71" s="29" t="s">
        <v>176</v>
      </c>
      <c r="G71" s="32" t="s">
        <v>219</v>
      </c>
      <c r="H71" s="29">
        <v>499.95</v>
      </c>
      <c r="I71" s="29">
        <v>499.95</v>
      </c>
      <c r="J71" s="29"/>
      <c r="K71" s="29"/>
      <c r="L71" s="29"/>
      <c r="M71" s="29"/>
      <c r="N71" s="29"/>
      <c r="O71" s="45">
        <f t="shared" si="7"/>
        <v>62.49375</v>
      </c>
      <c r="P71" s="28" t="s">
        <v>120</v>
      </c>
      <c r="Q71" s="28"/>
    </row>
    <row r="72" s="97" customFormat="1" ht="24" hidden="1" spans="1:17">
      <c r="A72" s="29">
        <v>24</v>
      </c>
      <c r="B72" s="29" t="s">
        <v>104</v>
      </c>
      <c r="C72" s="29" t="s">
        <v>220</v>
      </c>
      <c r="D72" s="29" t="s">
        <v>221</v>
      </c>
      <c r="E72" s="29">
        <v>2018</v>
      </c>
      <c r="F72" s="29" t="s">
        <v>222</v>
      </c>
      <c r="G72" s="32" t="s">
        <v>207</v>
      </c>
      <c r="H72" s="29">
        <v>999.89</v>
      </c>
      <c r="I72" s="29">
        <v>999.89</v>
      </c>
      <c r="J72" s="29"/>
      <c r="K72" s="29"/>
      <c r="L72" s="29"/>
      <c r="M72" s="29"/>
      <c r="N72" s="29"/>
      <c r="O72" s="45">
        <f t="shared" si="7"/>
        <v>124.98625</v>
      </c>
      <c r="P72" s="28" t="s">
        <v>120</v>
      </c>
      <c r="Q72" s="28"/>
    </row>
    <row r="73" s="99" customFormat="1" ht="22.5" hidden="1" customHeight="1" spans="1:17">
      <c r="A73" s="119" t="s">
        <v>40</v>
      </c>
      <c r="B73" s="120"/>
      <c r="C73" s="121"/>
      <c r="D73" s="122"/>
      <c r="E73" s="128"/>
      <c r="F73" s="129"/>
      <c r="G73" s="130"/>
      <c r="H73" s="125">
        <f>SUM(H74,H75)</f>
        <v>30250.04</v>
      </c>
      <c r="I73" s="125">
        <f>SUM(I74,I75)</f>
        <v>19541.4938</v>
      </c>
      <c r="J73" s="125">
        <f>SUM(J74,J75)</f>
        <v>403.9662</v>
      </c>
      <c r="K73" s="125"/>
      <c r="L73" s="125"/>
      <c r="M73" s="125"/>
      <c r="N73" s="125">
        <f>SUM(N74,N75)</f>
        <v>10304.58</v>
      </c>
      <c r="O73" s="140">
        <f>SUM(O74,O75)</f>
        <v>1302.76625333333</v>
      </c>
      <c r="P73" s="122"/>
      <c r="Q73" s="122"/>
    </row>
    <row r="74" s="97" customFormat="1" ht="67.5" hidden="1" spans="1:17">
      <c r="A74" s="28">
        <v>1</v>
      </c>
      <c r="B74" s="29" t="s">
        <v>41</v>
      </c>
      <c r="C74" s="29" t="s">
        <v>223</v>
      </c>
      <c r="D74" s="29" t="s">
        <v>43</v>
      </c>
      <c r="E74" s="29">
        <v>2017</v>
      </c>
      <c r="F74" s="29" t="s">
        <v>224</v>
      </c>
      <c r="G74" s="32" t="s">
        <v>225</v>
      </c>
      <c r="H74" s="37">
        <v>12686.49</v>
      </c>
      <c r="I74" s="37">
        <v>8881.91</v>
      </c>
      <c r="J74" s="37"/>
      <c r="K74" s="58"/>
      <c r="L74" s="58"/>
      <c r="M74" s="58"/>
      <c r="N74" s="37">
        <v>3804.58</v>
      </c>
      <c r="O74" s="72">
        <f>I74/15</f>
        <v>592.127333333333</v>
      </c>
      <c r="P74" s="28" t="s">
        <v>120</v>
      </c>
      <c r="Q74" s="29"/>
    </row>
    <row r="75" s="97" customFormat="1" ht="33.75" hidden="1" spans="1:17">
      <c r="A75" s="126">
        <v>2</v>
      </c>
      <c r="B75" s="33" t="s">
        <v>226</v>
      </c>
      <c r="C75" s="127" t="s">
        <v>227</v>
      </c>
      <c r="D75" s="33" t="s">
        <v>37</v>
      </c>
      <c r="E75" s="29">
        <v>2017</v>
      </c>
      <c r="F75" s="33" t="s">
        <v>228</v>
      </c>
      <c r="G75" s="32" t="s">
        <v>229</v>
      </c>
      <c r="H75" s="38">
        <v>17563.55</v>
      </c>
      <c r="I75" s="38">
        <v>10659.5838</v>
      </c>
      <c r="J75" s="38">
        <v>403.9662</v>
      </c>
      <c r="K75" s="165"/>
      <c r="L75" s="38"/>
      <c r="M75" s="38"/>
      <c r="N75" s="38">
        <v>6500</v>
      </c>
      <c r="O75" s="45">
        <f>I75/15</f>
        <v>710.63892</v>
      </c>
      <c r="P75" s="29" t="s">
        <v>120</v>
      </c>
      <c r="Q75" s="29"/>
    </row>
    <row r="76" s="99" customFormat="1" ht="22.5" hidden="1" customHeight="1" spans="1:17">
      <c r="A76" s="137" t="s">
        <v>230</v>
      </c>
      <c r="B76" s="138"/>
      <c r="C76" s="139"/>
      <c r="D76" s="140"/>
      <c r="E76" s="123"/>
      <c r="F76" s="140"/>
      <c r="G76" s="141"/>
      <c r="H76" s="125">
        <f>SUM(H77:H97)</f>
        <v>22690.74</v>
      </c>
      <c r="I76" s="125">
        <f>SUM(I77:I97)</f>
        <v>19803.63</v>
      </c>
      <c r="J76" s="125"/>
      <c r="K76" s="125"/>
      <c r="L76" s="125"/>
      <c r="M76" s="125">
        <f>SUM(M77:M97)</f>
        <v>2887.11</v>
      </c>
      <c r="N76" s="125"/>
      <c r="O76" s="140">
        <f>SUM(O77:O97)</f>
        <v>1925.54483333333</v>
      </c>
      <c r="P76" s="122"/>
      <c r="Q76" s="122"/>
    </row>
    <row r="77" s="97" customFormat="1" ht="24" hidden="1" spans="1:17">
      <c r="A77" s="76">
        <v>1</v>
      </c>
      <c r="B77" s="77" t="s">
        <v>76</v>
      </c>
      <c r="C77" s="77" t="s">
        <v>231</v>
      </c>
      <c r="D77" s="77" t="s">
        <v>232</v>
      </c>
      <c r="E77" s="29">
        <v>2017</v>
      </c>
      <c r="F77" s="77" t="s">
        <v>233</v>
      </c>
      <c r="G77" s="78" t="s">
        <v>234</v>
      </c>
      <c r="H77" s="79">
        <v>269.56</v>
      </c>
      <c r="I77" s="79">
        <v>189</v>
      </c>
      <c r="J77" s="79"/>
      <c r="K77" s="79"/>
      <c r="L77" s="79"/>
      <c r="M77" s="79">
        <v>80.56</v>
      </c>
      <c r="N77" s="79"/>
      <c r="O77" s="47">
        <f>I77/8</f>
        <v>23.625</v>
      </c>
      <c r="P77" s="29" t="s">
        <v>120</v>
      </c>
      <c r="Q77" s="29"/>
    </row>
    <row r="78" s="97" customFormat="1" ht="45" hidden="1" spans="1:17">
      <c r="A78" s="76">
        <v>2</v>
      </c>
      <c r="B78" s="77" t="s">
        <v>76</v>
      </c>
      <c r="C78" s="77" t="s">
        <v>235</v>
      </c>
      <c r="D78" s="77" t="s">
        <v>236</v>
      </c>
      <c r="E78" s="29">
        <v>2017</v>
      </c>
      <c r="F78" s="77" t="s">
        <v>237</v>
      </c>
      <c r="G78" s="78" t="s">
        <v>238</v>
      </c>
      <c r="H78" s="79">
        <v>108.5</v>
      </c>
      <c r="I78" s="79">
        <v>75.95</v>
      </c>
      <c r="J78" s="79"/>
      <c r="K78" s="79"/>
      <c r="L78" s="79"/>
      <c r="M78" s="79">
        <v>32.55</v>
      </c>
      <c r="N78" s="80"/>
      <c r="O78" s="47">
        <f>I78/8</f>
        <v>9.49375</v>
      </c>
      <c r="P78" s="29" t="s">
        <v>120</v>
      </c>
      <c r="Q78" s="29"/>
    </row>
    <row r="79" s="97" customFormat="1" ht="24" hidden="1" spans="1:17">
      <c r="A79" s="76">
        <v>3</v>
      </c>
      <c r="B79" s="77" t="s">
        <v>76</v>
      </c>
      <c r="C79" s="77" t="s">
        <v>239</v>
      </c>
      <c r="D79" s="77" t="s">
        <v>240</v>
      </c>
      <c r="E79" s="29">
        <v>2017</v>
      </c>
      <c r="F79" s="77" t="s">
        <v>241</v>
      </c>
      <c r="G79" s="78" t="s">
        <v>242</v>
      </c>
      <c r="H79" s="79">
        <v>429</v>
      </c>
      <c r="I79" s="79">
        <v>300</v>
      </c>
      <c r="J79" s="79"/>
      <c r="K79" s="79"/>
      <c r="L79" s="79"/>
      <c r="M79" s="79">
        <v>129</v>
      </c>
      <c r="N79" s="79"/>
      <c r="O79" s="45" t="s">
        <v>243</v>
      </c>
      <c r="P79" s="29" t="s">
        <v>120</v>
      </c>
      <c r="Q79" s="29"/>
    </row>
    <row r="80" s="97" customFormat="1" ht="24" hidden="1" spans="1:17">
      <c r="A80" s="76">
        <v>4</v>
      </c>
      <c r="B80" s="77" t="s">
        <v>76</v>
      </c>
      <c r="C80" s="77" t="s">
        <v>244</v>
      </c>
      <c r="D80" s="77" t="s">
        <v>245</v>
      </c>
      <c r="E80" s="29">
        <v>2017</v>
      </c>
      <c r="F80" s="77" t="s">
        <v>246</v>
      </c>
      <c r="G80" s="78" t="s">
        <v>247</v>
      </c>
      <c r="H80" s="79">
        <v>429</v>
      </c>
      <c r="I80" s="79">
        <v>300</v>
      </c>
      <c r="J80" s="79"/>
      <c r="K80" s="79"/>
      <c r="L80" s="79"/>
      <c r="M80" s="79">
        <v>129</v>
      </c>
      <c r="N80" s="79"/>
      <c r="O80" s="45" t="s">
        <v>248</v>
      </c>
      <c r="P80" s="29" t="s">
        <v>120</v>
      </c>
      <c r="Q80" s="29"/>
    </row>
    <row r="81" s="97" customFormat="1" ht="36" hidden="1" spans="1:17">
      <c r="A81" s="76">
        <v>5</v>
      </c>
      <c r="B81" s="77" t="s">
        <v>76</v>
      </c>
      <c r="C81" s="77" t="s">
        <v>249</v>
      </c>
      <c r="D81" s="77" t="s">
        <v>250</v>
      </c>
      <c r="E81" s="29">
        <v>2017</v>
      </c>
      <c r="F81" s="77" t="s">
        <v>251</v>
      </c>
      <c r="G81" s="78" t="s">
        <v>252</v>
      </c>
      <c r="H81" s="79">
        <v>429</v>
      </c>
      <c r="I81" s="79">
        <v>300</v>
      </c>
      <c r="J81" s="79"/>
      <c r="K81" s="79"/>
      <c r="L81" s="79"/>
      <c r="M81" s="79">
        <v>129</v>
      </c>
      <c r="N81" s="79"/>
      <c r="O81" s="45" t="s">
        <v>253</v>
      </c>
      <c r="P81" s="29" t="s">
        <v>120</v>
      </c>
      <c r="Q81" s="29"/>
    </row>
    <row r="82" s="97" customFormat="1" ht="24" hidden="1" spans="1:17">
      <c r="A82" s="76">
        <v>6</v>
      </c>
      <c r="B82" s="77" t="s">
        <v>76</v>
      </c>
      <c r="C82" s="77" t="s">
        <v>254</v>
      </c>
      <c r="D82" s="77" t="s">
        <v>255</v>
      </c>
      <c r="E82" s="29">
        <v>2017</v>
      </c>
      <c r="F82" s="77" t="s">
        <v>256</v>
      </c>
      <c r="G82" s="78" t="s">
        <v>257</v>
      </c>
      <c r="H82" s="79">
        <v>429</v>
      </c>
      <c r="I82" s="79">
        <v>300</v>
      </c>
      <c r="J82" s="79"/>
      <c r="K82" s="79"/>
      <c r="L82" s="79"/>
      <c r="M82" s="79">
        <v>129</v>
      </c>
      <c r="N82" s="80"/>
      <c r="O82" s="45" t="s">
        <v>258</v>
      </c>
      <c r="P82" s="29" t="s">
        <v>120</v>
      </c>
      <c r="Q82" s="29"/>
    </row>
    <row r="83" s="97" customFormat="1" ht="24" hidden="1" spans="1:17">
      <c r="A83" s="76">
        <v>7</v>
      </c>
      <c r="B83" s="77" t="s">
        <v>76</v>
      </c>
      <c r="C83" s="77" t="s">
        <v>259</v>
      </c>
      <c r="D83" s="77" t="s">
        <v>260</v>
      </c>
      <c r="E83" s="29">
        <v>2017</v>
      </c>
      <c r="F83" s="77" t="s">
        <v>233</v>
      </c>
      <c r="G83" s="78" t="s">
        <v>261</v>
      </c>
      <c r="H83" s="79">
        <v>429</v>
      </c>
      <c r="I83" s="79">
        <v>300</v>
      </c>
      <c r="J83" s="79"/>
      <c r="K83" s="79"/>
      <c r="L83" s="79"/>
      <c r="M83" s="79">
        <v>129</v>
      </c>
      <c r="N83" s="80"/>
      <c r="O83" s="45" t="s">
        <v>262</v>
      </c>
      <c r="P83" s="29" t="s">
        <v>120</v>
      </c>
      <c r="Q83" s="29"/>
    </row>
    <row r="84" s="97" customFormat="1" ht="45" hidden="1" spans="1:17">
      <c r="A84" s="76">
        <v>8</v>
      </c>
      <c r="B84" s="77" t="s">
        <v>76</v>
      </c>
      <c r="C84" s="77" t="s">
        <v>263</v>
      </c>
      <c r="D84" s="77" t="s">
        <v>264</v>
      </c>
      <c r="E84" s="29">
        <v>2017</v>
      </c>
      <c r="F84" s="77" t="s">
        <v>265</v>
      </c>
      <c r="G84" s="78" t="s">
        <v>266</v>
      </c>
      <c r="H84" s="79">
        <v>300</v>
      </c>
      <c r="I84" s="79">
        <v>300</v>
      </c>
      <c r="J84" s="79"/>
      <c r="K84" s="79"/>
      <c r="L84" s="79"/>
      <c r="M84" s="79"/>
      <c r="N84" s="79"/>
      <c r="O84" s="45" t="s">
        <v>267</v>
      </c>
      <c r="P84" s="29" t="s">
        <v>120</v>
      </c>
      <c r="Q84" s="29"/>
    </row>
    <row r="85" s="97" customFormat="1" ht="36" hidden="1" spans="1:17">
      <c r="A85" s="76">
        <v>9</v>
      </c>
      <c r="B85" s="77" t="s">
        <v>76</v>
      </c>
      <c r="C85" s="77" t="s">
        <v>268</v>
      </c>
      <c r="D85" s="77" t="s">
        <v>269</v>
      </c>
      <c r="E85" s="29">
        <v>2017</v>
      </c>
      <c r="F85" s="77" t="s">
        <v>270</v>
      </c>
      <c r="G85" s="78" t="s">
        <v>271</v>
      </c>
      <c r="H85" s="79">
        <v>429</v>
      </c>
      <c r="I85" s="79">
        <v>300</v>
      </c>
      <c r="J85" s="79"/>
      <c r="K85" s="79"/>
      <c r="L85" s="79"/>
      <c r="M85" s="79">
        <v>129</v>
      </c>
      <c r="N85" s="80"/>
      <c r="O85" s="45" t="s">
        <v>272</v>
      </c>
      <c r="P85" s="29" t="s">
        <v>120</v>
      </c>
      <c r="Q85" s="29"/>
    </row>
    <row r="86" s="97" customFormat="1" ht="56.25" hidden="1" spans="1:17">
      <c r="A86" s="76">
        <v>10</v>
      </c>
      <c r="B86" s="77" t="s">
        <v>76</v>
      </c>
      <c r="C86" s="76" t="s">
        <v>273</v>
      </c>
      <c r="D86" s="77" t="s">
        <v>78</v>
      </c>
      <c r="E86" s="29">
        <v>2017</v>
      </c>
      <c r="F86" s="77" t="s">
        <v>79</v>
      </c>
      <c r="G86" s="78" t="s">
        <v>274</v>
      </c>
      <c r="H86" s="79">
        <v>6927.01</v>
      </c>
      <c r="I86" s="79">
        <v>4927.01</v>
      </c>
      <c r="J86" s="79"/>
      <c r="K86" s="79"/>
      <c r="L86" s="79"/>
      <c r="M86" s="79">
        <v>2000</v>
      </c>
      <c r="N86" s="80"/>
      <c r="O86" s="45">
        <f>I86/15</f>
        <v>328.467333333333</v>
      </c>
      <c r="P86" s="29" t="s">
        <v>120</v>
      </c>
      <c r="Q86" s="29"/>
    </row>
    <row r="87" s="97" customFormat="1" ht="62" hidden="1" customHeight="1" spans="1:17">
      <c r="A87" s="76">
        <v>11</v>
      </c>
      <c r="B87" s="77" t="s">
        <v>76</v>
      </c>
      <c r="C87" s="77" t="s">
        <v>275</v>
      </c>
      <c r="D87" s="77" t="s">
        <v>276</v>
      </c>
      <c r="E87" s="29">
        <v>2018</v>
      </c>
      <c r="F87" s="81" t="s">
        <v>277</v>
      </c>
      <c r="G87" s="81" t="s">
        <v>278</v>
      </c>
      <c r="H87" s="79">
        <v>5000</v>
      </c>
      <c r="I87" s="79">
        <v>5000</v>
      </c>
      <c r="J87" s="79"/>
      <c r="K87" s="79"/>
      <c r="L87" s="79"/>
      <c r="M87" s="79"/>
      <c r="N87" s="79"/>
      <c r="O87" s="47">
        <f t="shared" ref="O87:O97" si="8">I87/8</f>
        <v>625</v>
      </c>
      <c r="P87" s="29" t="s">
        <v>120</v>
      </c>
      <c r="Q87" s="29"/>
    </row>
    <row r="88" s="97" customFormat="1" ht="73.5" hidden="1" spans="1:17">
      <c r="A88" s="76">
        <v>12</v>
      </c>
      <c r="B88" s="77" t="s">
        <v>76</v>
      </c>
      <c r="C88" s="77" t="s">
        <v>279</v>
      </c>
      <c r="D88" s="73" t="s">
        <v>276</v>
      </c>
      <c r="E88" s="29">
        <v>2018</v>
      </c>
      <c r="F88" s="82" t="s">
        <v>280</v>
      </c>
      <c r="G88" s="81" t="s">
        <v>281</v>
      </c>
      <c r="H88" s="79">
        <v>2200</v>
      </c>
      <c r="I88" s="79">
        <v>2200</v>
      </c>
      <c r="J88" s="79"/>
      <c r="K88" s="79"/>
      <c r="L88" s="79"/>
      <c r="M88" s="79"/>
      <c r="N88" s="79"/>
      <c r="O88" s="47">
        <f t="shared" si="8"/>
        <v>275</v>
      </c>
      <c r="P88" s="29" t="s">
        <v>120</v>
      </c>
      <c r="Q88" s="29"/>
    </row>
    <row r="89" s="97" customFormat="1" ht="25" hidden="1" customHeight="1" spans="1:17">
      <c r="A89" s="76">
        <v>13</v>
      </c>
      <c r="B89" s="77" t="s">
        <v>76</v>
      </c>
      <c r="C89" s="83" t="s">
        <v>282</v>
      </c>
      <c r="D89" s="73" t="s">
        <v>283</v>
      </c>
      <c r="E89" s="29">
        <v>2018</v>
      </c>
      <c r="F89" s="84" t="s">
        <v>284</v>
      </c>
      <c r="G89" s="78" t="s">
        <v>285</v>
      </c>
      <c r="H89" s="79">
        <v>1326.85</v>
      </c>
      <c r="I89" s="79">
        <v>1326.85</v>
      </c>
      <c r="J89" s="79"/>
      <c r="K89" s="79"/>
      <c r="L89" s="79"/>
      <c r="M89" s="79"/>
      <c r="N89" s="79"/>
      <c r="O89" s="47">
        <f t="shared" si="8"/>
        <v>165.85625</v>
      </c>
      <c r="P89" s="29" t="s">
        <v>120</v>
      </c>
      <c r="Q89" s="29"/>
    </row>
    <row r="90" s="97" customFormat="1" ht="91" hidden="1" customHeight="1" spans="1:17">
      <c r="A90" s="76">
        <v>14</v>
      </c>
      <c r="B90" s="77" t="s">
        <v>76</v>
      </c>
      <c r="C90" s="83" t="s">
        <v>286</v>
      </c>
      <c r="D90" s="73" t="s">
        <v>287</v>
      </c>
      <c r="E90" s="29">
        <v>2018</v>
      </c>
      <c r="F90" s="84" t="s">
        <v>288</v>
      </c>
      <c r="G90" s="78" t="s">
        <v>289</v>
      </c>
      <c r="H90" s="79">
        <v>700</v>
      </c>
      <c r="I90" s="79">
        <v>700</v>
      </c>
      <c r="J90" s="79"/>
      <c r="K90" s="79"/>
      <c r="L90" s="79"/>
      <c r="M90" s="79"/>
      <c r="N90" s="79"/>
      <c r="O90" s="47">
        <f t="shared" si="8"/>
        <v>87.5</v>
      </c>
      <c r="P90" s="29" t="s">
        <v>120</v>
      </c>
      <c r="Q90" s="29"/>
    </row>
    <row r="91" s="97" customFormat="1" ht="24" hidden="1" spans="1:17">
      <c r="A91" s="76">
        <v>15</v>
      </c>
      <c r="B91" s="77" t="s">
        <v>76</v>
      </c>
      <c r="C91" s="83" t="s">
        <v>290</v>
      </c>
      <c r="D91" s="73" t="s">
        <v>255</v>
      </c>
      <c r="E91" s="29">
        <v>2018</v>
      </c>
      <c r="F91" s="84" t="s">
        <v>291</v>
      </c>
      <c r="G91" s="78" t="s">
        <v>292</v>
      </c>
      <c r="H91" s="79">
        <v>599.83</v>
      </c>
      <c r="I91" s="79">
        <v>599.83</v>
      </c>
      <c r="J91" s="79"/>
      <c r="K91" s="79"/>
      <c r="L91" s="79"/>
      <c r="M91" s="79"/>
      <c r="N91" s="79"/>
      <c r="O91" s="47">
        <f t="shared" si="8"/>
        <v>74.97875</v>
      </c>
      <c r="P91" s="29" t="s">
        <v>120</v>
      </c>
      <c r="Q91" s="29"/>
    </row>
    <row r="92" s="97" customFormat="1" ht="24" hidden="1" spans="1:17">
      <c r="A92" s="76">
        <v>16</v>
      </c>
      <c r="B92" s="77" t="s">
        <v>76</v>
      </c>
      <c r="C92" s="83" t="s">
        <v>293</v>
      </c>
      <c r="D92" s="73" t="s">
        <v>294</v>
      </c>
      <c r="E92" s="29">
        <v>2018</v>
      </c>
      <c r="F92" s="85" t="s">
        <v>295</v>
      </c>
      <c r="G92" s="81" t="s">
        <v>296</v>
      </c>
      <c r="H92" s="79">
        <v>878.99</v>
      </c>
      <c r="I92" s="79">
        <v>878.99</v>
      </c>
      <c r="J92" s="79"/>
      <c r="K92" s="79"/>
      <c r="L92" s="79"/>
      <c r="M92" s="79"/>
      <c r="N92" s="79"/>
      <c r="O92" s="47">
        <f t="shared" si="8"/>
        <v>109.87375</v>
      </c>
      <c r="P92" s="29" t="s">
        <v>120</v>
      </c>
      <c r="Q92" s="29"/>
    </row>
    <row r="93" s="97" customFormat="1" ht="24" hidden="1" spans="1:17">
      <c r="A93" s="76">
        <v>17</v>
      </c>
      <c r="B93" s="77" t="s">
        <v>76</v>
      </c>
      <c r="C93" s="83" t="s">
        <v>297</v>
      </c>
      <c r="D93" s="73" t="s">
        <v>298</v>
      </c>
      <c r="E93" s="29">
        <v>2018</v>
      </c>
      <c r="F93" s="84" t="s">
        <v>299</v>
      </c>
      <c r="G93" s="78" t="s">
        <v>300</v>
      </c>
      <c r="H93" s="79">
        <v>200</v>
      </c>
      <c r="I93" s="79">
        <v>200</v>
      </c>
      <c r="J93" s="79"/>
      <c r="K93" s="79"/>
      <c r="L93" s="79"/>
      <c r="M93" s="79"/>
      <c r="N93" s="79"/>
      <c r="O93" s="47">
        <f t="shared" si="8"/>
        <v>25</v>
      </c>
      <c r="P93" s="29" t="s">
        <v>120</v>
      </c>
      <c r="Q93" s="29"/>
    </row>
    <row r="94" s="97" customFormat="1" ht="24" hidden="1" spans="1:17">
      <c r="A94" s="76">
        <v>18</v>
      </c>
      <c r="B94" s="77" t="s">
        <v>76</v>
      </c>
      <c r="C94" s="83" t="s">
        <v>301</v>
      </c>
      <c r="D94" s="73" t="s">
        <v>298</v>
      </c>
      <c r="E94" s="29">
        <v>2018</v>
      </c>
      <c r="F94" s="86" t="s">
        <v>302</v>
      </c>
      <c r="G94" s="78" t="s">
        <v>303</v>
      </c>
      <c r="H94" s="79">
        <v>500</v>
      </c>
      <c r="I94" s="79">
        <v>500</v>
      </c>
      <c r="J94" s="79"/>
      <c r="K94" s="79"/>
      <c r="L94" s="79"/>
      <c r="M94" s="79"/>
      <c r="N94" s="79"/>
      <c r="O94" s="47">
        <f t="shared" si="8"/>
        <v>62.5</v>
      </c>
      <c r="P94" s="29" t="s">
        <v>120</v>
      </c>
      <c r="Q94" s="29"/>
    </row>
    <row r="95" s="97" customFormat="1" ht="24" hidden="1" spans="1:17">
      <c r="A95" s="76">
        <v>19</v>
      </c>
      <c r="B95" s="77" t="s">
        <v>76</v>
      </c>
      <c r="C95" s="83" t="s">
        <v>304</v>
      </c>
      <c r="D95" s="73" t="s">
        <v>305</v>
      </c>
      <c r="E95" s="29">
        <v>2018</v>
      </c>
      <c r="F95" s="84" t="s">
        <v>306</v>
      </c>
      <c r="G95" s="78" t="s">
        <v>307</v>
      </c>
      <c r="H95" s="79">
        <v>230</v>
      </c>
      <c r="I95" s="79">
        <v>230</v>
      </c>
      <c r="J95" s="79"/>
      <c r="K95" s="79"/>
      <c r="L95" s="79"/>
      <c r="M95" s="79"/>
      <c r="N95" s="79"/>
      <c r="O95" s="47">
        <f t="shared" si="8"/>
        <v>28.75</v>
      </c>
      <c r="P95" s="29" t="s">
        <v>120</v>
      </c>
      <c r="Q95" s="29"/>
    </row>
    <row r="96" s="97" customFormat="1" ht="24" hidden="1" spans="1:17">
      <c r="A96" s="76">
        <v>20</v>
      </c>
      <c r="B96" s="77" t="s">
        <v>76</v>
      </c>
      <c r="C96" s="83" t="s">
        <v>308</v>
      </c>
      <c r="D96" s="73" t="s">
        <v>309</v>
      </c>
      <c r="E96" s="29">
        <v>2018</v>
      </c>
      <c r="F96" s="84" t="s">
        <v>310</v>
      </c>
      <c r="G96" s="78" t="s">
        <v>311</v>
      </c>
      <c r="H96" s="79">
        <v>476</v>
      </c>
      <c r="I96" s="79">
        <v>476</v>
      </c>
      <c r="J96" s="79"/>
      <c r="K96" s="79"/>
      <c r="L96" s="79"/>
      <c r="M96" s="79"/>
      <c r="N96" s="79"/>
      <c r="O96" s="47">
        <f t="shared" si="8"/>
        <v>59.5</v>
      </c>
      <c r="P96" s="29" t="s">
        <v>120</v>
      </c>
      <c r="Q96" s="29"/>
    </row>
    <row r="97" s="97" customFormat="1" ht="33.75" hidden="1" spans="1:17">
      <c r="A97" s="76">
        <v>21</v>
      </c>
      <c r="B97" s="77" t="s">
        <v>76</v>
      </c>
      <c r="C97" s="83" t="s">
        <v>312</v>
      </c>
      <c r="D97" s="73" t="s">
        <v>245</v>
      </c>
      <c r="E97" s="29">
        <v>2018</v>
      </c>
      <c r="F97" s="84" t="s">
        <v>313</v>
      </c>
      <c r="G97" s="78" t="s">
        <v>314</v>
      </c>
      <c r="H97" s="79">
        <v>400</v>
      </c>
      <c r="I97" s="79">
        <v>400</v>
      </c>
      <c r="J97" s="79"/>
      <c r="K97" s="79"/>
      <c r="L97" s="79"/>
      <c r="M97" s="79"/>
      <c r="N97" s="79"/>
      <c r="O97" s="47">
        <f t="shared" si="8"/>
        <v>50</v>
      </c>
      <c r="P97" s="29" t="s">
        <v>120</v>
      </c>
      <c r="Q97" s="29"/>
    </row>
    <row r="98" s="98" customFormat="1" ht="22.5" hidden="1" customHeight="1" spans="1:17">
      <c r="A98" s="119" t="s">
        <v>315</v>
      </c>
      <c r="B98" s="120"/>
      <c r="C98" s="121"/>
      <c r="D98" s="122"/>
      <c r="E98" s="122"/>
      <c r="F98" s="122"/>
      <c r="G98" s="167"/>
      <c r="H98" s="125">
        <f>SUM(H99:H107)</f>
        <v>14722.4</v>
      </c>
      <c r="I98" s="125">
        <f>SUM(I99:I107)</f>
        <v>11239.3</v>
      </c>
      <c r="J98" s="125"/>
      <c r="K98" s="125"/>
      <c r="L98" s="125"/>
      <c r="M98" s="125">
        <f>SUM(M99:M107)</f>
        <v>37.7</v>
      </c>
      <c r="N98" s="125">
        <f>SUM(N99:N107)</f>
        <v>3445.4</v>
      </c>
      <c r="O98" s="140">
        <f>SUM(O99:O107)</f>
        <v>673.453333333333</v>
      </c>
      <c r="P98" s="122"/>
      <c r="Q98" s="122"/>
    </row>
    <row r="99" s="97" customFormat="1" ht="33.75" hidden="1" spans="1:17">
      <c r="A99" s="29">
        <v>1</v>
      </c>
      <c r="B99" s="29" t="s">
        <v>316</v>
      </c>
      <c r="C99" s="73" t="s">
        <v>317</v>
      </c>
      <c r="D99" s="29" t="s">
        <v>318</v>
      </c>
      <c r="E99" s="29">
        <v>2017</v>
      </c>
      <c r="F99" s="29" t="s">
        <v>319</v>
      </c>
      <c r="G99" s="32" t="s">
        <v>320</v>
      </c>
      <c r="H99" s="37">
        <v>300</v>
      </c>
      <c r="I99" s="37">
        <v>300</v>
      </c>
      <c r="J99" s="37"/>
      <c r="K99" s="37"/>
      <c r="L99" s="37"/>
      <c r="M99" s="37"/>
      <c r="N99" s="37"/>
      <c r="O99" s="45" t="s">
        <v>29</v>
      </c>
      <c r="P99" s="28" t="s">
        <v>120</v>
      </c>
      <c r="Q99" s="29"/>
    </row>
    <row r="100" s="97" customFormat="1" ht="24" hidden="1" spans="1:17">
      <c r="A100" s="29">
        <v>2</v>
      </c>
      <c r="B100" s="29" t="s">
        <v>316</v>
      </c>
      <c r="C100" s="73" t="s">
        <v>321</v>
      </c>
      <c r="D100" s="29" t="s">
        <v>318</v>
      </c>
      <c r="E100" s="29">
        <v>2017</v>
      </c>
      <c r="F100" s="29" t="s">
        <v>322</v>
      </c>
      <c r="G100" s="32" t="s">
        <v>323</v>
      </c>
      <c r="H100" s="37">
        <v>300</v>
      </c>
      <c r="I100" s="37">
        <v>300</v>
      </c>
      <c r="J100" s="37"/>
      <c r="K100" s="37"/>
      <c r="L100" s="37"/>
      <c r="M100" s="37"/>
      <c r="N100" s="37"/>
      <c r="O100" s="45" t="s">
        <v>29</v>
      </c>
      <c r="P100" s="28" t="s">
        <v>120</v>
      </c>
      <c r="Q100" s="29"/>
    </row>
    <row r="101" s="97" customFormat="1" ht="24" hidden="1" spans="1:17">
      <c r="A101" s="29">
        <v>3</v>
      </c>
      <c r="B101" s="29" t="s">
        <v>316</v>
      </c>
      <c r="C101" s="73" t="s">
        <v>324</v>
      </c>
      <c r="D101" s="29" t="s">
        <v>318</v>
      </c>
      <c r="E101" s="29">
        <v>2017</v>
      </c>
      <c r="F101" s="29" t="s">
        <v>325</v>
      </c>
      <c r="G101" s="32" t="s">
        <v>326</v>
      </c>
      <c r="H101" s="37">
        <v>300</v>
      </c>
      <c r="I101" s="37">
        <v>300</v>
      </c>
      <c r="J101" s="37"/>
      <c r="K101" s="37"/>
      <c r="L101" s="37"/>
      <c r="M101" s="37"/>
      <c r="N101" s="37"/>
      <c r="O101" s="45" t="s">
        <v>29</v>
      </c>
      <c r="P101" s="28" t="s">
        <v>120</v>
      </c>
      <c r="Q101" s="29"/>
    </row>
    <row r="102" s="97" customFormat="1" ht="24" hidden="1" spans="1:17">
      <c r="A102" s="29">
        <v>4</v>
      </c>
      <c r="B102" s="29" t="s">
        <v>316</v>
      </c>
      <c r="C102" s="73" t="s">
        <v>327</v>
      </c>
      <c r="D102" s="29" t="s">
        <v>318</v>
      </c>
      <c r="E102" s="29">
        <v>2017</v>
      </c>
      <c r="F102" s="29" t="s">
        <v>328</v>
      </c>
      <c r="G102" s="32" t="s">
        <v>329</v>
      </c>
      <c r="H102" s="37">
        <v>337.7</v>
      </c>
      <c r="I102" s="37">
        <v>300</v>
      </c>
      <c r="J102" s="37"/>
      <c r="K102" s="37"/>
      <c r="L102" s="37"/>
      <c r="M102" s="37">
        <v>37.7</v>
      </c>
      <c r="N102" s="37"/>
      <c r="O102" s="45" t="s">
        <v>29</v>
      </c>
      <c r="P102" s="28" t="s">
        <v>120</v>
      </c>
      <c r="Q102" s="29"/>
    </row>
    <row r="103" s="97" customFormat="1" ht="36" hidden="1" spans="1:17">
      <c r="A103" s="29">
        <v>5</v>
      </c>
      <c r="B103" s="29" t="s">
        <v>316</v>
      </c>
      <c r="C103" s="73" t="s">
        <v>330</v>
      </c>
      <c r="D103" s="29" t="s">
        <v>318</v>
      </c>
      <c r="E103" s="29">
        <v>2017</v>
      </c>
      <c r="F103" s="29" t="s">
        <v>331</v>
      </c>
      <c r="G103" s="32" t="s">
        <v>332</v>
      </c>
      <c r="H103" s="37">
        <v>300</v>
      </c>
      <c r="I103" s="37">
        <v>300</v>
      </c>
      <c r="J103" s="37"/>
      <c r="K103" s="37"/>
      <c r="L103" s="37"/>
      <c r="M103" s="37"/>
      <c r="N103" s="37"/>
      <c r="O103" s="45" t="s">
        <v>29</v>
      </c>
      <c r="P103" s="28" t="s">
        <v>120</v>
      </c>
      <c r="Q103" s="29"/>
    </row>
    <row r="104" s="97" customFormat="1" ht="33.75" hidden="1" spans="1:17">
      <c r="A104" s="29">
        <v>6</v>
      </c>
      <c r="B104" s="29" t="s">
        <v>316</v>
      </c>
      <c r="C104" s="73" t="s">
        <v>333</v>
      </c>
      <c r="D104" s="29" t="s">
        <v>318</v>
      </c>
      <c r="E104" s="29">
        <v>2017</v>
      </c>
      <c r="F104" s="29" t="s">
        <v>334</v>
      </c>
      <c r="G104" s="32" t="s">
        <v>335</v>
      </c>
      <c r="H104" s="37">
        <v>300</v>
      </c>
      <c r="I104" s="37">
        <v>300</v>
      </c>
      <c r="J104" s="37"/>
      <c r="K104" s="37"/>
      <c r="L104" s="37"/>
      <c r="M104" s="37"/>
      <c r="N104" s="37"/>
      <c r="O104" s="45" t="s">
        <v>29</v>
      </c>
      <c r="P104" s="28" t="s">
        <v>120</v>
      </c>
      <c r="Q104" s="29"/>
    </row>
    <row r="105" s="97" customFormat="1" ht="24" hidden="1" spans="1:17">
      <c r="A105" s="29">
        <v>7</v>
      </c>
      <c r="B105" s="29" t="s">
        <v>316</v>
      </c>
      <c r="C105" s="29" t="s">
        <v>336</v>
      </c>
      <c r="D105" s="29" t="s">
        <v>318</v>
      </c>
      <c r="E105" s="29">
        <v>2017</v>
      </c>
      <c r="F105" s="29" t="s">
        <v>98</v>
      </c>
      <c r="G105" s="32" t="s">
        <v>337</v>
      </c>
      <c r="H105" s="37">
        <v>300</v>
      </c>
      <c r="I105" s="37">
        <v>300</v>
      </c>
      <c r="J105" s="37"/>
      <c r="K105" s="37"/>
      <c r="L105" s="37"/>
      <c r="M105" s="37"/>
      <c r="N105" s="74"/>
      <c r="O105" s="45" t="s">
        <v>29</v>
      </c>
      <c r="P105" s="28" t="s">
        <v>120</v>
      </c>
      <c r="Q105" s="29"/>
    </row>
    <row r="106" s="97" customFormat="1" ht="33.75" hidden="1" spans="1:17">
      <c r="A106" s="29">
        <v>8</v>
      </c>
      <c r="B106" s="29" t="s">
        <v>316</v>
      </c>
      <c r="C106" s="29" t="s">
        <v>338</v>
      </c>
      <c r="D106" s="29" t="s">
        <v>318</v>
      </c>
      <c r="E106" s="29">
        <v>2017</v>
      </c>
      <c r="F106" s="29" t="s">
        <v>339</v>
      </c>
      <c r="G106" s="32" t="s">
        <v>340</v>
      </c>
      <c r="H106" s="37">
        <v>11484.7</v>
      </c>
      <c r="I106" s="37">
        <v>8039.3</v>
      </c>
      <c r="J106" s="37"/>
      <c r="K106" s="37"/>
      <c r="L106" s="37"/>
      <c r="M106" s="37"/>
      <c r="N106" s="37">
        <v>3445.4</v>
      </c>
      <c r="O106" s="45">
        <f>I106/15</f>
        <v>535.953333333333</v>
      </c>
      <c r="P106" s="28" t="s">
        <v>120</v>
      </c>
      <c r="Q106" s="29"/>
    </row>
    <row r="107" s="97" customFormat="1" hidden="1" spans="1:17">
      <c r="A107" s="29">
        <v>9</v>
      </c>
      <c r="B107" s="29" t="s">
        <v>316</v>
      </c>
      <c r="C107" s="64" t="s">
        <v>341</v>
      </c>
      <c r="D107" s="29" t="s">
        <v>318</v>
      </c>
      <c r="E107" s="29">
        <v>2018</v>
      </c>
      <c r="F107" s="64" t="s">
        <v>342</v>
      </c>
      <c r="G107" s="65" t="s">
        <v>343</v>
      </c>
      <c r="H107" s="37">
        <v>1100</v>
      </c>
      <c r="I107" s="37">
        <v>1100</v>
      </c>
      <c r="J107" s="37"/>
      <c r="K107" s="37"/>
      <c r="L107" s="37"/>
      <c r="M107" s="37"/>
      <c r="N107" s="37"/>
      <c r="O107" s="45">
        <f>I107/8</f>
        <v>137.5</v>
      </c>
      <c r="P107" s="28" t="s">
        <v>120</v>
      </c>
      <c r="Q107" s="29"/>
    </row>
    <row r="108" s="98" customFormat="1" ht="22.5" hidden="1" customHeight="1" spans="1:17">
      <c r="A108" s="119" t="s">
        <v>344</v>
      </c>
      <c r="B108" s="120"/>
      <c r="C108" s="121"/>
      <c r="D108" s="122"/>
      <c r="E108" s="123"/>
      <c r="F108" s="122"/>
      <c r="G108" s="124"/>
      <c r="H108" s="125">
        <f>SUM(H109:H113)</f>
        <v>8107.38</v>
      </c>
      <c r="I108" s="125">
        <f>SUM(I109:I113)</f>
        <v>7348.64</v>
      </c>
      <c r="J108" s="125"/>
      <c r="K108" s="125"/>
      <c r="L108" s="125"/>
      <c r="M108" s="125">
        <f>SUM(M109:M113)</f>
        <v>534.4</v>
      </c>
      <c r="N108" s="125"/>
      <c r="O108" s="140">
        <f>SUM(O109:O113)</f>
        <v>730.917333333333</v>
      </c>
      <c r="P108" s="122"/>
      <c r="Q108" s="122"/>
    </row>
    <row r="109" s="97" customFormat="1" ht="24" spans="1:17">
      <c r="A109" s="52">
        <v>1</v>
      </c>
      <c r="B109" s="28" t="s">
        <v>50</v>
      </c>
      <c r="C109" s="28" t="s">
        <v>345</v>
      </c>
      <c r="D109" s="28" t="s">
        <v>346</v>
      </c>
      <c r="E109" s="29">
        <v>2017</v>
      </c>
      <c r="F109" s="28" t="s">
        <v>347</v>
      </c>
      <c r="G109" s="36" t="s">
        <v>348</v>
      </c>
      <c r="H109" s="53">
        <v>1998.59</v>
      </c>
      <c r="I109" s="53">
        <v>1994.6</v>
      </c>
      <c r="J109" s="53"/>
      <c r="K109" s="28"/>
      <c r="L109" s="28"/>
      <c r="M109" s="28"/>
      <c r="N109" s="28">
        <v>3.99</v>
      </c>
      <c r="O109" s="158">
        <f>I109/8</f>
        <v>249.325</v>
      </c>
      <c r="P109" s="28" t="s">
        <v>120</v>
      </c>
      <c r="Q109" s="28"/>
    </row>
    <row r="110" s="100" customFormat="1" ht="33.75" spans="1:17">
      <c r="A110" s="52">
        <v>2</v>
      </c>
      <c r="B110" s="29" t="s">
        <v>50</v>
      </c>
      <c r="C110" s="29" t="s">
        <v>349</v>
      </c>
      <c r="D110" s="29" t="s">
        <v>52</v>
      </c>
      <c r="E110" s="29">
        <v>2017</v>
      </c>
      <c r="F110" s="29" t="s">
        <v>350</v>
      </c>
      <c r="G110" s="32" t="s">
        <v>351</v>
      </c>
      <c r="H110" s="33">
        <v>3000</v>
      </c>
      <c r="I110" s="33">
        <v>2822.68</v>
      </c>
      <c r="J110" s="33"/>
      <c r="K110" s="56"/>
      <c r="L110" s="56"/>
      <c r="M110" s="56"/>
      <c r="N110" s="64">
        <v>177.32</v>
      </c>
      <c r="O110" s="158">
        <f>I110/8</f>
        <v>352.835</v>
      </c>
      <c r="P110" s="29" t="s">
        <v>120</v>
      </c>
      <c r="Q110" s="29"/>
    </row>
    <row r="111" s="100" customFormat="1" ht="24" spans="1:17">
      <c r="A111" s="52">
        <v>3</v>
      </c>
      <c r="B111" s="29" t="s">
        <v>50</v>
      </c>
      <c r="C111" s="29" t="s">
        <v>352</v>
      </c>
      <c r="D111" s="29" t="s">
        <v>353</v>
      </c>
      <c r="E111" s="29">
        <v>2017</v>
      </c>
      <c r="F111" s="29" t="s">
        <v>354</v>
      </c>
      <c r="G111" s="32" t="s">
        <v>355</v>
      </c>
      <c r="H111" s="33">
        <v>434.4</v>
      </c>
      <c r="I111" s="33">
        <v>300</v>
      </c>
      <c r="J111" s="33"/>
      <c r="K111" s="29"/>
      <c r="L111" s="29"/>
      <c r="M111" s="29">
        <v>134.4</v>
      </c>
      <c r="N111" s="29"/>
      <c r="O111" s="45" t="s">
        <v>29</v>
      </c>
      <c r="P111" s="29" t="s">
        <v>120</v>
      </c>
      <c r="Q111" s="29"/>
    </row>
    <row r="112" s="100" customFormat="1" ht="24" spans="1:17">
      <c r="A112" s="52">
        <v>4</v>
      </c>
      <c r="B112" s="29" t="s">
        <v>50</v>
      </c>
      <c r="C112" s="29" t="s">
        <v>356</v>
      </c>
      <c r="D112" s="29" t="s">
        <v>357</v>
      </c>
      <c r="E112" s="29">
        <v>2017</v>
      </c>
      <c r="F112" s="29" t="s">
        <v>358</v>
      </c>
      <c r="G112" s="32" t="s">
        <v>359</v>
      </c>
      <c r="H112" s="33">
        <v>700</v>
      </c>
      <c r="I112" s="33">
        <v>300</v>
      </c>
      <c r="J112" s="33"/>
      <c r="K112" s="29"/>
      <c r="L112" s="29"/>
      <c r="M112" s="29">
        <v>400</v>
      </c>
      <c r="N112" s="29"/>
      <c r="O112" s="45" t="s">
        <v>29</v>
      </c>
      <c r="P112" s="29" t="s">
        <v>120</v>
      </c>
      <c r="Q112" s="29"/>
    </row>
    <row r="113" s="100" customFormat="1" ht="24" spans="1:17">
      <c r="A113" s="52">
        <v>5</v>
      </c>
      <c r="B113" s="29" t="s">
        <v>50</v>
      </c>
      <c r="C113" s="29" t="s">
        <v>360</v>
      </c>
      <c r="D113" s="29" t="s">
        <v>52</v>
      </c>
      <c r="E113" s="29">
        <v>2017</v>
      </c>
      <c r="F113" s="29" t="s">
        <v>361</v>
      </c>
      <c r="G113" s="32" t="s">
        <v>362</v>
      </c>
      <c r="H113" s="33">
        <v>1974.39</v>
      </c>
      <c r="I113" s="33">
        <v>1931.36</v>
      </c>
      <c r="J113" s="33"/>
      <c r="K113" s="56"/>
      <c r="L113" s="56"/>
      <c r="M113" s="56"/>
      <c r="N113" s="64">
        <v>43.03</v>
      </c>
      <c r="O113" s="45">
        <f>I113/15</f>
        <v>128.757333333333</v>
      </c>
      <c r="P113" s="29" t="s">
        <v>120</v>
      </c>
      <c r="Q113" s="29"/>
    </row>
    <row r="114" s="98" customFormat="1" ht="22.5" hidden="1" customHeight="1" spans="1:17">
      <c r="A114" s="132" t="s">
        <v>363</v>
      </c>
      <c r="B114" s="133"/>
      <c r="C114" s="134"/>
      <c r="D114" s="129"/>
      <c r="E114" s="135"/>
      <c r="F114" s="129"/>
      <c r="G114" s="130"/>
      <c r="H114" s="136">
        <f>SUM(H115:H116)</f>
        <v>7399.77</v>
      </c>
      <c r="I114" s="136">
        <f>SUM(I115:I116)</f>
        <v>7399.77</v>
      </c>
      <c r="J114" s="136"/>
      <c r="K114" s="136"/>
      <c r="L114" s="136"/>
      <c r="M114" s="136"/>
      <c r="N114" s="136"/>
      <c r="O114" s="161">
        <f>SUM(O115:O116)</f>
        <v>516.65075</v>
      </c>
      <c r="P114" s="129"/>
      <c r="Q114" s="122"/>
    </row>
    <row r="115" s="97" customFormat="1" ht="36" hidden="1" spans="1:17">
      <c r="A115" s="26">
        <v>1</v>
      </c>
      <c r="B115" s="26" t="s">
        <v>62</v>
      </c>
      <c r="C115" s="29" t="s">
        <v>364</v>
      </c>
      <c r="D115" s="28" t="s">
        <v>365</v>
      </c>
      <c r="E115" s="29">
        <v>2017</v>
      </c>
      <c r="F115" s="29" t="s">
        <v>366</v>
      </c>
      <c r="G115" s="32" t="s">
        <v>367</v>
      </c>
      <c r="H115" s="29">
        <v>6999.78</v>
      </c>
      <c r="I115" s="29">
        <v>6999.78</v>
      </c>
      <c r="J115" s="29"/>
      <c r="K115" s="29"/>
      <c r="L115" s="31"/>
      <c r="M115" s="31"/>
      <c r="N115" s="31"/>
      <c r="O115" s="45">
        <f>I115/15</f>
        <v>466.652</v>
      </c>
      <c r="P115" s="28" t="s">
        <v>120</v>
      </c>
      <c r="Q115" s="28"/>
    </row>
    <row r="116" s="97" customFormat="1" ht="24" hidden="1" spans="1:17">
      <c r="A116" s="31">
        <v>2</v>
      </c>
      <c r="B116" s="31" t="s">
        <v>62</v>
      </c>
      <c r="C116" s="29" t="s">
        <v>368</v>
      </c>
      <c r="D116" s="29" t="s">
        <v>369</v>
      </c>
      <c r="E116" s="29">
        <v>2018</v>
      </c>
      <c r="F116" s="29" t="s">
        <v>370</v>
      </c>
      <c r="G116" s="54" t="s">
        <v>371</v>
      </c>
      <c r="H116" s="29">
        <v>399.99</v>
      </c>
      <c r="I116" s="29">
        <v>399.99</v>
      </c>
      <c r="J116" s="29"/>
      <c r="K116" s="29"/>
      <c r="L116" s="31"/>
      <c r="M116" s="31"/>
      <c r="N116" s="31"/>
      <c r="O116" s="45">
        <f>I116/8</f>
        <v>49.99875</v>
      </c>
      <c r="P116" s="28" t="s">
        <v>120</v>
      </c>
      <c r="Q116" s="28"/>
    </row>
    <row r="117" s="99" customFormat="1" ht="22.5" hidden="1" customHeight="1" spans="1:17">
      <c r="A117" s="132" t="s">
        <v>372</v>
      </c>
      <c r="B117" s="133"/>
      <c r="C117" s="134"/>
      <c r="D117" s="129"/>
      <c r="E117" s="135"/>
      <c r="F117" s="129"/>
      <c r="G117" s="130"/>
      <c r="H117" s="136">
        <f>SUM(H118:H118)</f>
        <v>12136.41</v>
      </c>
      <c r="I117" s="136">
        <f>SUM(I118:I118)</f>
        <v>7000</v>
      </c>
      <c r="J117" s="136"/>
      <c r="K117" s="136"/>
      <c r="L117" s="136"/>
      <c r="M117" s="136"/>
      <c r="N117" s="136">
        <f>SUM(N118:N118)</f>
        <v>5136.41</v>
      </c>
      <c r="O117" s="161">
        <f>SUM(O118:O118)</f>
        <v>466.666666666667</v>
      </c>
      <c r="P117" s="129"/>
      <c r="Q117" s="129"/>
    </row>
    <row r="118" s="97" customFormat="1" ht="60" hidden="1" spans="1:17">
      <c r="A118" s="29">
        <v>1</v>
      </c>
      <c r="B118" s="29" t="s">
        <v>373</v>
      </c>
      <c r="C118" s="37" t="s">
        <v>374</v>
      </c>
      <c r="D118" s="63" t="s">
        <v>375</v>
      </c>
      <c r="E118" s="29">
        <v>2017</v>
      </c>
      <c r="F118" s="33" t="s">
        <v>376</v>
      </c>
      <c r="G118" s="66" t="s">
        <v>377</v>
      </c>
      <c r="H118" s="37">
        <v>12136.41</v>
      </c>
      <c r="I118" s="37">
        <v>7000</v>
      </c>
      <c r="J118" s="37"/>
      <c r="K118" s="37"/>
      <c r="L118" s="37"/>
      <c r="M118" s="165"/>
      <c r="N118" s="37">
        <v>5136.41</v>
      </c>
      <c r="O118" s="45">
        <f>I118/15</f>
        <v>466.666666666667</v>
      </c>
      <c r="P118" s="29" t="s">
        <v>120</v>
      </c>
      <c r="Q118" s="29"/>
    </row>
    <row r="119" s="98" customFormat="1" ht="22.5" hidden="1" customHeight="1" spans="1:17">
      <c r="A119" s="142" t="s">
        <v>378</v>
      </c>
      <c r="B119" s="143"/>
      <c r="C119" s="144"/>
      <c r="D119" s="145"/>
      <c r="E119" s="145"/>
      <c r="F119" s="145"/>
      <c r="G119" s="146"/>
      <c r="H119" s="147">
        <f>SUM(H120:H124)</f>
        <v>7236.41</v>
      </c>
      <c r="I119" s="147">
        <f>SUM(I120:I124)</f>
        <v>6649.91</v>
      </c>
      <c r="J119" s="147"/>
      <c r="K119" s="147"/>
      <c r="L119" s="147"/>
      <c r="M119" s="147">
        <f>SUM(M120:M124)</f>
        <v>46.5</v>
      </c>
      <c r="N119" s="147">
        <f>SUM(N120:N124)</f>
        <v>540</v>
      </c>
      <c r="O119" s="161">
        <f>SUM(O120:O124)</f>
        <v>427.075583333333</v>
      </c>
      <c r="P119" s="145"/>
      <c r="Q119" s="145"/>
    </row>
    <row r="120" s="100" customFormat="1" ht="45" hidden="1" spans="1:17">
      <c r="A120" s="29">
        <v>1</v>
      </c>
      <c r="B120" s="29" t="s">
        <v>82</v>
      </c>
      <c r="C120" s="29" t="s">
        <v>379</v>
      </c>
      <c r="D120" s="29" t="s">
        <v>380</v>
      </c>
      <c r="E120" s="29">
        <v>2017</v>
      </c>
      <c r="F120" s="29" t="s">
        <v>381</v>
      </c>
      <c r="G120" s="32" t="s">
        <v>382</v>
      </c>
      <c r="H120" s="29">
        <v>320</v>
      </c>
      <c r="I120" s="29">
        <v>300</v>
      </c>
      <c r="J120" s="29"/>
      <c r="K120" s="31"/>
      <c r="L120" s="31"/>
      <c r="M120" s="31">
        <v>20</v>
      </c>
      <c r="N120" s="31"/>
      <c r="O120" s="45" t="s">
        <v>29</v>
      </c>
      <c r="P120" s="29" t="s">
        <v>120</v>
      </c>
      <c r="Q120" s="29"/>
    </row>
    <row r="121" s="100" customFormat="1" ht="33.75" hidden="1" spans="1:17">
      <c r="A121" s="29">
        <v>2</v>
      </c>
      <c r="B121" s="29" t="s">
        <v>82</v>
      </c>
      <c r="C121" s="29" t="s">
        <v>383</v>
      </c>
      <c r="D121" s="29" t="s">
        <v>384</v>
      </c>
      <c r="E121" s="29">
        <v>2017</v>
      </c>
      <c r="F121" s="29" t="s">
        <v>385</v>
      </c>
      <c r="G121" s="32" t="s">
        <v>386</v>
      </c>
      <c r="H121" s="29">
        <v>366.5</v>
      </c>
      <c r="I121" s="29">
        <v>300</v>
      </c>
      <c r="J121" s="29"/>
      <c r="K121" s="31"/>
      <c r="L121" s="31"/>
      <c r="M121" s="31">
        <v>26.5</v>
      </c>
      <c r="N121" s="31">
        <v>40</v>
      </c>
      <c r="O121" s="45" t="s">
        <v>29</v>
      </c>
      <c r="P121" s="29" t="s">
        <v>120</v>
      </c>
      <c r="Q121" s="29"/>
    </row>
    <row r="122" s="97" customFormat="1" ht="24" hidden="1" spans="1:17">
      <c r="A122" s="29">
        <v>3</v>
      </c>
      <c r="B122" s="29" t="s">
        <v>82</v>
      </c>
      <c r="C122" s="87" t="s">
        <v>387</v>
      </c>
      <c r="D122" s="29" t="s">
        <v>388</v>
      </c>
      <c r="E122" s="29">
        <v>2017</v>
      </c>
      <c r="F122" s="29" t="s">
        <v>389</v>
      </c>
      <c r="G122" s="32" t="s">
        <v>390</v>
      </c>
      <c r="H122" s="29">
        <v>300</v>
      </c>
      <c r="I122" s="29">
        <v>300</v>
      </c>
      <c r="J122" s="29"/>
      <c r="K122" s="31"/>
      <c r="L122" s="31"/>
      <c r="M122" s="31"/>
      <c r="N122" s="31"/>
      <c r="O122" s="45" t="s">
        <v>29</v>
      </c>
      <c r="P122" s="28" t="s">
        <v>120</v>
      </c>
      <c r="Q122" s="28"/>
    </row>
    <row r="123" s="97" customFormat="1" ht="67.5" hidden="1" spans="1:17">
      <c r="A123" s="29">
        <v>4</v>
      </c>
      <c r="B123" s="29" t="s">
        <v>82</v>
      </c>
      <c r="C123" s="29" t="s">
        <v>391</v>
      </c>
      <c r="D123" s="29" t="s">
        <v>88</v>
      </c>
      <c r="E123" s="29">
        <v>2017</v>
      </c>
      <c r="F123" s="29" t="s">
        <v>89</v>
      </c>
      <c r="G123" s="32" t="s">
        <v>392</v>
      </c>
      <c r="H123" s="29">
        <v>4999.94</v>
      </c>
      <c r="I123" s="29">
        <v>4999.94</v>
      </c>
      <c r="J123" s="29"/>
      <c r="K123" s="31"/>
      <c r="L123" s="31"/>
      <c r="M123" s="31"/>
      <c r="N123" s="31"/>
      <c r="O123" s="45">
        <f>I123/15</f>
        <v>333.329333333333</v>
      </c>
      <c r="P123" s="28" t="s">
        <v>120</v>
      </c>
      <c r="Q123" s="28"/>
    </row>
    <row r="124" s="97" customFormat="1" ht="48" hidden="1" spans="1:17">
      <c r="A124" s="29">
        <v>5</v>
      </c>
      <c r="B124" s="29" t="s">
        <v>82</v>
      </c>
      <c r="C124" s="29" t="s">
        <v>393</v>
      </c>
      <c r="D124" s="29" t="s">
        <v>88</v>
      </c>
      <c r="E124" s="29">
        <v>2018</v>
      </c>
      <c r="F124" s="29" t="s">
        <v>107</v>
      </c>
      <c r="G124" s="32" t="s">
        <v>394</v>
      </c>
      <c r="H124" s="29">
        <v>1249.97</v>
      </c>
      <c r="I124" s="29">
        <f>H124-N124</f>
        <v>749.97</v>
      </c>
      <c r="J124" s="29"/>
      <c r="K124" s="31"/>
      <c r="L124" s="31"/>
      <c r="M124" s="31"/>
      <c r="N124" s="88">
        <v>500</v>
      </c>
      <c r="O124" s="45">
        <f>I124/8</f>
        <v>93.74625</v>
      </c>
      <c r="P124" s="28" t="s">
        <v>120</v>
      </c>
      <c r="Q124" s="29" t="s">
        <v>395</v>
      </c>
    </row>
    <row r="125" s="99" customFormat="1" ht="22.5" hidden="1" customHeight="1" spans="1:17">
      <c r="A125" s="119" t="s">
        <v>396</v>
      </c>
      <c r="B125" s="120"/>
      <c r="C125" s="121"/>
      <c r="D125" s="122"/>
      <c r="E125" s="123"/>
      <c r="F125" s="122"/>
      <c r="G125" s="124"/>
      <c r="H125" s="125">
        <f>SUM(H126:H132)</f>
        <v>5738.3979</v>
      </c>
      <c r="I125" s="125">
        <f>SUM(I126:I132)</f>
        <v>5474.4266</v>
      </c>
      <c r="J125" s="125"/>
      <c r="K125" s="125"/>
      <c r="L125" s="125"/>
      <c r="M125" s="125"/>
      <c r="N125" s="125">
        <f>SUM(N126:N132)</f>
        <v>263.9713</v>
      </c>
      <c r="O125" s="140">
        <f>SUM(O126:O132)</f>
        <v>274.293575</v>
      </c>
      <c r="P125" s="122"/>
      <c r="Q125" s="122"/>
    </row>
    <row r="126" s="97" customFormat="1" ht="24" hidden="1" spans="1:17">
      <c r="A126" s="126">
        <v>1</v>
      </c>
      <c r="B126" s="29" t="s">
        <v>93</v>
      </c>
      <c r="C126" s="29" t="s">
        <v>397</v>
      </c>
      <c r="D126" s="29" t="s">
        <v>95</v>
      </c>
      <c r="E126" s="29">
        <v>2017</v>
      </c>
      <c r="F126" s="29" t="s">
        <v>398</v>
      </c>
      <c r="G126" s="148" t="s">
        <v>399</v>
      </c>
      <c r="H126" s="89">
        <v>149.5966</v>
      </c>
      <c r="I126" s="89">
        <v>149.5966</v>
      </c>
      <c r="J126" s="89"/>
      <c r="K126" s="37"/>
      <c r="L126" s="37"/>
      <c r="M126" s="37"/>
      <c r="N126" s="37"/>
      <c r="O126" s="47">
        <f>I126/8</f>
        <v>18.699575</v>
      </c>
      <c r="P126" s="29" t="s">
        <v>120</v>
      </c>
      <c r="Q126" s="29"/>
    </row>
    <row r="127" s="97" customFormat="1" ht="24" hidden="1" spans="1:17">
      <c r="A127" s="126">
        <v>2</v>
      </c>
      <c r="B127" s="29" t="s">
        <v>93</v>
      </c>
      <c r="C127" s="29" t="s">
        <v>400</v>
      </c>
      <c r="D127" s="29" t="s">
        <v>401</v>
      </c>
      <c r="E127" s="29">
        <v>2017</v>
      </c>
      <c r="F127" s="29" t="s">
        <v>402</v>
      </c>
      <c r="G127" s="32" t="s">
        <v>403</v>
      </c>
      <c r="H127" s="37">
        <v>350</v>
      </c>
      <c r="I127" s="37">
        <v>300</v>
      </c>
      <c r="J127" s="37"/>
      <c r="K127" s="37"/>
      <c r="L127" s="37"/>
      <c r="M127" s="37"/>
      <c r="N127" s="37">
        <v>50</v>
      </c>
      <c r="O127" s="45" t="s">
        <v>29</v>
      </c>
      <c r="P127" s="29" t="s">
        <v>120</v>
      </c>
      <c r="Q127" s="29"/>
    </row>
    <row r="128" s="97" customFormat="1" hidden="1" spans="1:17">
      <c r="A128" s="126">
        <v>3</v>
      </c>
      <c r="B128" s="29" t="s">
        <v>93</v>
      </c>
      <c r="C128" s="29" t="s">
        <v>404</v>
      </c>
      <c r="D128" s="29" t="s">
        <v>405</v>
      </c>
      <c r="E128" s="29">
        <v>2017</v>
      </c>
      <c r="F128" s="29" t="s">
        <v>406</v>
      </c>
      <c r="G128" s="148" t="s">
        <v>407</v>
      </c>
      <c r="H128" s="38">
        <v>463.9713</v>
      </c>
      <c r="I128" s="37">
        <v>300</v>
      </c>
      <c r="J128" s="37"/>
      <c r="K128" s="37"/>
      <c r="L128" s="37"/>
      <c r="M128" s="37"/>
      <c r="N128" s="38">
        <v>163.9713</v>
      </c>
      <c r="O128" s="45" t="s">
        <v>29</v>
      </c>
      <c r="P128" s="29" t="s">
        <v>120</v>
      </c>
      <c r="Q128" s="29"/>
    </row>
    <row r="129" s="97" customFormat="1" ht="24" hidden="1" spans="1:17">
      <c r="A129" s="126">
        <v>4</v>
      </c>
      <c r="B129" s="29" t="s">
        <v>93</v>
      </c>
      <c r="C129" s="29" t="s">
        <v>408</v>
      </c>
      <c r="D129" s="29" t="s">
        <v>409</v>
      </c>
      <c r="E129" s="29">
        <v>2017</v>
      </c>
      <c r="F129" s="29" t="s">
        <v>410</v>
      </c>
      <c r="G129" s="32" t="s">
        <v>411</v>
      </c>
      <c r="H129" s="37">
        <v>350</v>
      </c>
      <c r="I129" s="37">
        <v>300</v>
      </c>
      <c r="J129" s="37"/>
      <c r="K129" s="37"/>
      <c r="L129" s="37"/>
      <c r="M129" s="37"/>
      <c r="N129" s="37">
        <v>50</v>
      </c>
      <c r="O129" s="45" t="s">
        <v>29</v>
      </c>
      <c r="P129" s="29" t="s">
        <v>120</v>
      </c>
      <c r="Q129" s="29"/>
    </row>
    <row r="130" s="97" customFormat="1" ht="24" hidden="1" spans="1:17">
      <c r="A130" s="126">
        <v>5</v>
      </c>
      <c r="B130" s="29" t="s">
        <v>93</v>
      </c>
      <c r="C130" s="29" t="s">
        <v>412</v>
      </c>
      <c r="D130" s="29" t="s">
        <v>413</v>
      </c>
      <c r="E130" s="29">
        <v>2017</v>
      </c>
      <c r="F130" s="29" t="s">
        <v>414</v>
      </c>
      <c r="G130" s="32" t="s">
        <v>415</v>
      </c>
      <c r="H130" s="37">
        <v>290.96</v>
      </c>
      <c r="I130" s="37">
        <v>290.96</v>
      </c>
      <c r="J130" s="37"/>
      <c r="K130" s="37"/>
      <c r="L130" s="37"/>
      <c r="M130" s="37"/>
      <c r="N130" s="37"/>
      <c r="O130" s="45" t="s">
        <v>29</v>
      </c>
      <c r="P130" s="29" t="s">
        <v>120</v>
      </c>
      <c r="Q130" s="29"/>
    </row>
    <row r="131" s="97" customFormat="1" ht="24" hidden="1" spans="1:17">
      <c r="A131" s="126">
        <v>6</v>
      </c>
      <c r="B131" s="29" t="s">
        <v>93</v>
      </c>
      <c r="C131" s="29" t="s">
        <v>416</v>
      </c>
      <c r="D131" s="29" t="s">
        <v>417</v>
      </c>
      <c r="E131" s="29">
        <v>2017</v>
      </c>
      <c r="F131" s="29" t="s">
        <v>98</v>
      </c>
      <c r="G131" s="32" t="s">
        <v>418</v>
      </c>
      <c r="H131" s="37">
        <v>299.96</v>
      </c>
      <c r="I131" s="37">
        <v>299.96</v>
      </c>
      <c r="J131" s="37"/>
      <c r="K131" s="37"/>
      <c r="L131" s="37"/>
      <c r="M131" s="37"/>
      <c r="N131" s="37"/>
      <c r="O131" s="45" t="s">
        <v>29</v>
      </c>
      <c r="P131" s="29" t="s">
        <v>120</v>
      </c>
      <c r="Q131" s="29"/>
    </row>
    <row r="132" s="97" customFormat="1" ht="33.75" hidden="1" spans="1:17">
      <c r="A132" s="126">
        <v>7</v>
      </c>
      <c r="B132" s="29" t="s">
        <v>93</v>
      </c>
      <c r="C132" s="29" t="s">
        <v>419</v>
      </c>
      <c r="D132" s="29" t="s">
        <v>95</v>
      </c>
      <c r="E132" s="29">
        <v>2017</v>
      </c>
      <c r="F132" s="29" t="s">
        <v>414</v>
      </c>
      <c r="G132" s="32" t="s">
        <v>420</v>
      </c>
      <c r="H132" s="38">
        <v>3833.91</v>
      </c>
      <c r="I132" s="38">
        <v>3833.91</v>
      </c>
      <c r="J132" s="38"/>
      <c r="K132" s="37"/>
      <c r="L132" s="37"/>
      <c r="M132" s="37"/>
      <c r="N132" s="37"/>
      <c r="O132" s="45">
        <f>I132/15</f>
        <v>255.594</v>
      </c>
      <c r="P132" s="29" t="s">
        <v>120</v>
      </c>
      <c r="Q132" s="29"/>
    </row>
    <row r="133" s="98" customFormat="1" ht="22.5" hidden="1" customHeight="1" spans="1:17">
      <c r="A133" s="119" t="s">
        <v>421</v>
      </c>
      <c r="B133" s="120"/>
      <c r="C133" s="121"/>
      <c r="D133" s="122"/>
      <c r="E133" s="123"/>
      <c r="F133" s="122"/>
      <c r="G133" s="124"/>
      <c r="H133" s="125">
        <f>SUM(H134:H147)</f>
        <v>8016.06</v>
      </c>
      <c r="I133" s="125">
        <f>SUM(I134:I147)</f>
        <v>8016.06</v>
      </c>
      <c r="J133" s="125"/>
      <c r="K133" s="125"/>
      <c r="L133" s="125"/>
      <c r="M133" s="125"/>
      <c r="N133" s="125"/>
      <c r="O133" s="140">
        <f>SUM(O134:O147)</f>
        <v>692.0075</v>
      </c>
      <c r="P133" s="122"/>
      <c r="Q133" s="122"/>
    </row>
    <row r="134" s="97" customFormat="1" ht="300" hidden="1" spans="1:17">
      <c r="A134" s="29">
        <v>1</v>
      </c>
      <c r="B134" s="29" t="s">
        <v>24</v>
      </c>
      <c r="C134" s="29" t="s">
        <v>422</v>
      </c>
      <c r="D134" s="29" t="s">
        <v>423</v>
      </c>
      <c r="E134" s="29">
        <v>2016</v>
      </c>
      <c r="F134" s="29" t="s">
        <v>424</v>
      </c>
      <c r="G134" s="32" t="s">
        <v>425</v>
      </c>
      <c r="H134" s="29">
        <v>1296</v>
      </c>
      <c r="I134" s="29">
        <v>1296</v>
      </c>
      <c r="J134" s="29"/>
      <c r="K134" s="29"/>
      <c r="L134" s="29"/>
      <c r="M134" s="29"/>
      <c r="N134" s="29"/>
      <c r="O134" s="45">
        <f>H134/8</f>
        <v>162</v>
      </c>
      <c r="P134" s="28" t="s">
        <v>120</v>
      </c>
      <c r="Q134" s="29"/>
    </row>
    <row r="135" s="97" customFormat="1" ht="23" hidden="1" customHeight="1" spans="1:17">
      <c r="A135" s="29">
        <v>2</v>
      </c>
      <c r="B135" s="29" t="s">
        <v>24</v>
      </c>
      <c r="C135" s="29" t="s">
        <v>426</v>
      </c>
      <c r="D135" s="29" t="s">
        <v>427</v>
      </c>
      <c r="E135" s="29">
        <v>2017</v>
      </c>
      <c r="F135" s="29" t="s">
        <v>428</v>
      </c>
      <c r="G135" s="32" t="s">
        <v>429</v>
      </c>
      <c r="H135" s="29">
        <v>89.24</v>
      </c>
      <c r="I135" s="29">
        <v>89.24</v>
      </c>
      <c r="J135" s="29"/>
      <c r="K135" s="29"/>
      <c r="L135" s="29"/>
      <c r="M135" s="29"/>
      <c r="N135" s="29"/>
      <c r="O135" s="47">
        <f>I135/8</f>
        <v>11.155</v>
      </c>
      <c r="P135" s="28" t="s">
        <v>120</v>
      </c>
      <c r="Q135" s="29"/>
    </row>
    <row r="136" s="97" customFormat="1" ht="45" hidden="1" spans="1:17">
      <c r="A136" s="29">
        <v>3</v>
      </c>
      <c r="B136" s="29" t="s">
        <v>24</v>
      </c>
      <c r="C136" s="29" t="s">
        <v>430</v>
      </c>
      <c r="D136" s="29" t="s">
        <v>431</v>
      </c>
      <c r="E136" s="29">
        <v>2017</v>
      </c>
      <c r="F136" s="29" t="s">
        <v>432</v>
      </c>
      <c r="G136" s="32" t="s">
        <v>433</v>
      </c>
      <c r="H136" s="29">
        <v>300</v>
      </c>
      <c r="I136" s="29">
        <v>300</v>
      </c>
      <c r="J136" s="29"/>
      <c r="K136" s="29"/>
      <c r="L136" s="29"/>
      <c r="M136" s="29"/>
      <c r="N136" s="29"/>
      <c r="O136" s="45" t="s">
        <v>29</v>
      </c>
      <c r="P136" s="28" t="s">
        <v>120</v>
      </c>
      <c r="Q136" s="29"/>
    </row>
    <row r="137" s="97" customFormat="1" ht="24" hidden="1" spans="1:17">
      <c r="A137" s="29">
        <v>4</v>
      </c>
      <c r="B137" s="29" t="s">
        <v>24</v>
      </c>
      <c r="C137" s="29" t="s">
        <v>434</v>
      </c>
      <c r="D137" s="29" t="s">
        <v>435</v>
      </c>
      <c r="E137" s="29">
        <v>2017</v>
      </c>
      <c r="F137" s="29" t="s">
        <v>436</v>
      </c>
      <c r="G137" s="32" t="s">
        <v>437</v>
      </c>
      <c r="H137" s="29">
        <v>300</v>
      </c>
      <c r="I137" s="29">
        <v>300</v>
      </c>
      <c r="J137" s="29"/>
      <c r="K137" s="29"/>
      <c r="L137" s="29"/>
      <c r="M137" s="29"/>
      <c r="N137" s="29"/>
      <c r="O137" s="45" t="s">
        <v>29</v>
      </c>
      <c r="P137" s="28" t="s">
        <v>120</v>
      </c>
      <c r="Q137" s="29"/>
    </row>
    <row r="138" s="97" customFormat="1" ht="33.75" hidden="1" spans="1:17">
      <c r="A138" s="29">
        <v>5</v>
      </c>
      <c r="B138" s="29" t="s">
        <v>24</v>
      </c>
      <c r="C138" s="29" t="s">
        <v>438</v>
      </c>
      <c r="D138" s="29" t="s">
        <v>439</v>
      </c>
      <c r="E138" s="29">
        <v>2017</v>
      </c>
      <c r="F138" s="29" t="s">
        <v>440</v>
      </c>
      <c r="G138" s="32" t="s">
        <v>441</v>
      </c>
      <c r="H138" s="29">
        <v>300</v>
      </c>
      <c r="I138" s="29">
        <v>300</v>
      </c>
      <c r="J138" s="29"/>
      <c r="K138" s="29"/>
      <c r="L138" s="29"/>
      <c r="M138" s="29"/>
      <c r="N138" s="29"/>
      <c r="O138" s="45" t="s">
        <v>29</v>
      </c>
      <c r="P138" s="28" t="s">
        <v>120</v>
      </c>
      <c r="Q138" s="29"/>
    </row>
    <row r="139" s="97" customFormat="1" ht="45" hidden="1" spans="1:17">
      <c r="A139" s="29">
        <v>6</v>
      </c>
      <c r="B139" s="29" t="s">
        <v>24</v>
      </c>
      <c r="C139" s="29" t="s">
        <v>442</v>
      </c>
      <c r="D139" s="29" t="s">
        <v>443</v>
      </c>
      <c r="E139" s="29">
        <v>2017</v>
      </c>
      <c r="F139" s="29" t="s">
        <v>444</v>
      </c>
      <c r="G139" s="32" t="s">
        <v>445</v>
      </c>
      <c r="H139" s="29">
        <v>300</v>
      </c>
      <c r="I139" s="29">
        <v>300</v>
      </c>
      <c r="J139" s="29"/>
      <c r="K139" s="29"/>
      <c r="L139" s="29"/>
      <c r="M139" s="29"/>
      <c r="N139" s="29"/>
      <c r="O139" s="45" t="s">
        <v>29</v>
      </c>
      <c r="P139" s="28" t="s">
        <v>120</v>
      </c>
      <c r="Q139" s="29"/>
    </row>
    <row r="140" s="97" customFormat="1" ht="24" hidden="1" spans="1:17">
      <c r="A140" s="29">
        <v>7</v>
      </c>
      <c r="B140" s="29" t="s">
        <v>24</v>
      </c>
      <c r="C140" s="29" t="s">
        <v>446</v>
      </c>
      <c r="D140" s="29" t="s">
        <v>447</v>
      </c>
      <c r="E140" s="29">
        <v>2017</v>
      </c>
      <c r="F140" s="29" t="s">
        <v>448</v>
      </c>
      <c r="G140" s="32" t="s">
        <v>449</v>
      </c>
      <c r="H140" s="29">
        <v>300</v>
      </c>
      <c r="I140" s="29">
        <v>300</v>
      </c>
      <c r="J140" s="29"/>
      <c r="K140" s="29"/>
      <c r="L140" s="29"/>
      <c r="M140" s="29"/>
      <c r="N140" s="29"/>
      <c r="O140" s="45" t="s">
        <v>29</v>
      </c>
      <c r="P140" s="28" t="s">
        <v>120</v>
      </c>
      <c r="Q140" s="29"/>
    </row>
    <row r="141" s="97" customFormat="1" ht="56.25" hidden="1" spans="1:17">
      <c r="A141" s="29">
        <v>8</v>
      </c>
      <c r="B141" s="29" t="s">
        <v>24</v>
      </c>
      <c r="C141" s="29" t="s">
        <v>450</v>
      </c>
      <c r="D141" s="29" t="s">
        <v>451</v>
      </c>
      <c r="E141" s="29">
        <v>2017</v>
      </c>
      <c r="F141" s="29" t="s">
        <v>452</v>
      </c>
      <c r="G141" s="32" t="s">
        <v>453</v>
      </c>
      <c r="H141" s="29">
        <v>300</v>
      </c>
      <c r="I141" s="29">
        <v>300</v>
      </c>
      <c r="J141" s="29"/>
      <c r="K141" s="29"/>
      <c r="L141" s="29"/>
      <c r="M141" s="29"/>
      <c r="N141" s="29"/>
      <c r="O141" s="45" t="s">
        <v>29</v>
      </c>
      <c r="P141" s="28" t="s">
        <v>120</v>
      </c>
      <c r="Q141" s="29"/>
    </row>
    <row r="142" s="97" customFormat="1" ht="33.75" hidden="1" spans="1:17">
      <c r="A142" s="29">
        <v>9</v>
      </c>
      <c r="B142" s="29" t="s">
        <v>24</v>
      </c>
      <c r="C142" s="29" t="s">
        <v>454</v>
      </c>
      <c r="D142" s="29" t="s">
        <v>455</v>
      </c>
      <c r="E142" s="29">
        <v>2017</v>
      </c>
      <c r="F142" s="29" t="s">
        <v>456</v>
      </c>
      <c r="G142" s="32" t="s">
        <v>457</v>
      </c>
      <c r="H142" s="29">
        <v>200</v>
      </c>
      <c r="I142" s="29">
        <v>200</v>
      </c>
      <c r="J142" s="29"/>
      <c r="K142" s="29"/>
      <c r="L142" s="29"/>
      <c r="M142" s="29"/>
      <c r="N142" s="29"/>
      <c r="O142" s="45" t="s">
        <v>29</v>
      </c>
      <c r="P142" s="28" t="s">
        <v>120</v>
      </c>
      <c r="Q142" s="29"/>
    </row>
    <row r="143" s="97" customFormat="1" ht="24" hidden="1" spans="1:17">
      <c r="A143" s="29">
        <v>10</v>
      </c>
      <c r="B143" s="29" t="s">
        <v>24</v>
      </c>
      <c r="C143" s="29" t="s">
        <v>458</v>
      </c>
      <c r="D143" s="29" t="s">
        <v>459</v>
      </c>
      <c r="E143" s="29">
        <v>2017</v>
      </c>
      <c r="F143" s="29" t="s">
        <v>33</v>
      </c>
      <c r="G143" s="32" t="s">
        <v>460</v>
      </c>
      <c r="H143" s="29">
        <v>300</v>
      </c>
      <c r="I143" s="29">
        <v>300</v>
      </c>
      <c r="J143" s="29"/>
      <c r="K143" s="29"/>
      <c r="L143" s="29"/>
      <c r="M143" s="29"/>
      <c r="N143" s="29"/>
      <c r="O143" s="45" t="s">
        <v>29</v>
      </c>
      <c r="P143" s="28" t="s">
        <v>120</v>
      </c>
      <c r="Q143" s="29"/>
    </row>
    <row r="144" s="97" customFormat="1" ht="24" hidden="1" spans="1:17">
      <c r="A144" s="29">
        <v>11</v>
      </c>
      <c r="B144" s="29" t="s">
        <v>24</v>
      </c>
      <c r="C144" s="29" t="s">
        <v>461</v>
      </c>
      <c r="D144" s="29" t="s">
        <v>462</v>
      </c>
      <c r="E144" s="29">
        <v>2017</v>
      </c>
      <c r="F144" s="29" t="s">
        <v>463</v>
      </c>
      <c r="G144" s="32" t="s">
        <v>464</v>
      </c>
      <c r="H144" s="29">
        <v>180</v>
      </c>
      <c r="I144" s="29">
        <v>180</v>
      </c>
      <c r="J144" s="29"/>
      <c r="K144" s="29"/>
      <c r="L144" s="29"/>
      <c r="M144" s="29"/>
      <c r="N144" s="29"/>
      <c r="O144" s="45" t="s">
        <v>29</v>
      </c>
      <c r="P144" s="28" t="s">
        <v>120</v>
      </c>
      <c r="Q144" s="29"/>
    </row>
    <row r="145" s="97" customFormat="1" ht="120" hidden="1" spans="1:17">
      <c r="A145" s="29">
        <v>12</v>
      </c>
      <c r="B145" s="29" t="s">
        <v>24</v>
      </c>
      <c r="C145" s="29" t="s">
        <v>465</v>
      </c>
      <c r="D145" s="29" t="s">
        <v>466</v>
      </c>
      <c r="E145" s="29">
        <v>2018</v>
      </c>
      <c r="F145" s="29" t="s">
        <v>467</v>
      </c>
      <c r="G145" s="32" t="s">
        <v>468</v>
      </c>
      <c r="H145" s="29">
        <v>850.82</v>
      </c>
      <c r="I145" s="29">
        <v>850.82</v>
      </c>
      <c r="J145" s="29"/>
      <c r="K145" s="29"/>
      <c r="L145" s="29"/>
      <c r="M145" s="29"/>
      <c r="N145" s="29"/>
      <c r="O145" s="45">
        <f>I145/8</f>
        <v>106.3525</v>
      </c>
      <c r="P145" s="28" t="s">
        <v>120</v>
      </c>
      <c r="Q145" s="29"/>
    </row>
    <row r="146" s="97" customFormat="1" ht="66" hidden="1" customHeight="1" spans="1:17">
      <c r="A146" s="29">
        <v>13</v>
      </c>
      <c r="B146" s="29" t="s">
        <v>24</v>
      </c>
      <c r="C146" s="127" t="s">
        <v>469</v>
      </c>
      <c r="D146" s="29" t="s">
        <v>37</v>
      </c>
      <c r="E146" s="29">
        <v>2019</v>
      </c>
      <c r="F146" s="29" t="s">
        <v>470</v>
      </c>
      <c r="G146" s="32" t="s">
        <v>471</v>
      </c>
      <c r="H146" s="29">
        <v>800</v>
      </c>
      <c r="I146" s="29">
        <v>800</v>
      </c>
      <c r="J146" s="29"/>
      <c r="K146" s="29"/>
      <c r="L146" s="29"/>
      <c r="M146" s="29"/>
      <c r="N146" s="29"/>
      <c r="O146" s="56">
        <f>I146/8</f>
        <v>100</v>
      </c>
      <c r="P146" s="28" t="s">
        <v>120</v>
      </c>
      <c r="Q146" s="29"/>
    </row>
    <row r="147" s="97" customFormat="1" ht="61" hidden="1" customHeight="1" spans="1:17">
      <c r="A147" s="29">
        <v>14</v>
      </c>
      <c r="B147" s="29" t="s">
        <v>24</v>
      </c>
      <c r="C147" s="127" t="s">
        <v>472</v>
      </c>
      <c r="D147" s="29" t="s">
        <v>473</v>
      </c>
      <c r="E147" s="29">
        <v>2019</v>
      </c>
      <c r="F147" s="29" t="s">
        <v>470</v>
      </c>
      <c r="G147" s="32" t="s">
        <v>474</v>
      </c>
      <c r="H147" s="29">
        <v>2500</v>
      </c>
      <c r="I147" s="29">
        <v>2500</v>
      </c>
      <c r="J147" s="29"/>
      <c r="K147" s="29"/>
      <c r="L147" s="29"/>
      <c r="M147" s="29"/>
      <c r="N147" s="29"/>
      <c r="O147" s="56">
        <f>I147/8</f>
        <v>312.5</v>
      </c>
      <c r="P147" s="28" t="s">
        <v>120</v>
      </c>
      <c r="Q147" s="29"/>
    </row>
    <row r="148" s="98" customFormat="1" ht="22.5" hidden="1" customHeight="1" spans="1:17">
      <c r="A148" s="116" t="s">
        <v>475</v>
      </c>
      <c r="B148" s="116"/>
      <c r="C148" s="116"/>
      <c r="D148" s="116"/>
      <c r="E148" s="117"/>
      <c r="F148" s="116"/>
      <c r="G148" s="116"/>
      <c r="H148" s="118">
        <f t="shared" ref="H148:O148" si="9">SUM(H149,H180,H199,H194,H197,H172,H161,H190,H183,H188)</f>
        <v>50559.7274</v>
      </c>
      <c r="I148" s="118">
        <f t="shared" si="9"/>
        <v>34010.3247</v>
      </c>
      <c r="J148" s="118">
        <f t="shared" si="9"/>
        <v>733.2763</v>
      </c>
      <c r="K148" s="118">
        <f t="shared" si="9"/>
        <v>4300</v>
      </c>
      <c r="L148" s="118">
        <f t="shared" si="9"/>
        <v>727.6974</v>
      </c>
      <c r="M148" s="118">
        <f t="shared" si="9"/>
        <v>956.427</v>
      </c>
      <c r="N148" s="118">
        <f t="shared" si="9"/>
        <v>9832.002</v>
      </c>
      <c r="O148" s="157">
        <f t="shared" si="9"/>
        <v>2473.004705</v>
      </c>
      <c r="P148" s="116"/>
      <c r="Q148" s="116"/>
    </row>
    <row r="149" s="99" customFormat="1" ht="22.5" hidden="1" customHeight="1" spans="1:17">
      <c r="A149" s="119" t="s">
        <v>476</v>
      </c>
      <c r="B149" s="120"/>
      <c r="C149" s="121"/>
      <c r="D149" s="122"/>
      <c r="E149" s="123"/>
      <c r="F149" s="122"/>
      <c r="G149" s="124"/>
      <c r="H149" s="125">
        <f>SUM(H150:H160)</f>
        <v>37550.08</v>
      </c>
      <c r="I149" s="125">
        <f>SUM(I150:I160)</f>
        <v>22822.3817</v>
      </c>
      <c r="J149" s="125">
        <f>SUM(J150:J160)</f>
        <v>733.2763</v>
      </c>
      <c r="K149" s="125">
        <f>SUM(K150:K160)</f>
        <v>4000</v>
      </c>
      <c r="L149" s="125"/>
      <c r="M149" s="125">
        <f>SUM(M150:M160)</f>
        <v>208.01</v>
      </c>
      <c r="N149" s="125">
        <f>SUM(N150:N160)</f>
        <v>9786.412</v>
      </c>
      <c r="O149" s="140">
        <f>SUM(O150:O160)</f>
        <v>1524.21058</v>
      </c>
      <c r="P149" s="122"/>
      <c r="Q149" s="122"/>
    </row>
    <row r="150" s="100" customFormat="1" ht="24" hidden="1" spans="1:17">
      <c r="A150" s="26">
        <v>1</v>
      </c>
      <c r="B150" s="31" t="s">
        <v>115</v>
      </c>
      <c r="C150" s="29" t="s">
        <v>477</v>
      </c>
      <c r="D150" s="29" t="s">
        <v>478</v>
      </c>
      <c r="E150" s="29">
        <v>2016</v>
      </c>
      <c r="F150" s="29" t="s">
        <v>131</v>
      </c>
      <c r="G150" s="32" t="s">
        <v>479</v>
      </c>
      <c r="H150" s="29">
        <v>4840</v>
      </c>
      <c r="I150" s="38">
        <v>77.088</v>
      </c>
      <c r="J150" s="38"/>
      <c r="K150" s="29">
        <v>4000</v>
      </c>
      <c r="L150" s="31"/>
      <c r="M150" s="46"/>
      <c r="N150" s="31">
        <v>762.912</v>
      </c>
      <c r="O150" s="45">
        <f t="shared" ref="O150:O152" si="10">I150/8</f>
        <v>9.636</v>
      </c>
      <c r="P150" s="29" t="s">
        <v>480</v>
      </c>
      <c r="Q150" s="29"/>
    </row>
    <row r="151" s="100" customFormat="1" ht="24" hidden="1" spans="1:17">
      <c r="A151" s="26">
        <v>2</v>
      </c>
      <c r="B151" s="31" t="s">
        <v>115</v>
      </c>
      <c r="C151" s="29" t="s">
        <v>481</v>
      </c>
      <c r="D151" s="29" t="s">
        <v>482</v>
      </c>
      <c r="E151" s="29">
        <v>2016</v>
      </c>
      <c r="F151" s="29" t="s">
        <v>131</v>
      </c>
      <c r="G151" s="32" t="s">
        <v>483</v>
      </c>
      <c r="H151" s="29">
        <v>300</v>
      </c>
      <c r="I151" s="38">
        <v>46.5</v>
      </c>
      <c r="J151" s="38"/>
      <c r="K151" s="29"/>
      <c r="L151" s="31"/>
      <c r="M151" s="46">
        <v>207</v>
      </c>
      <c r="N151" s="31">
        <v>46.5</v>
      </c>
      <c r="O151" s="45">
        <f t="shared" si="10"/>
        <v>5.8125</v>
      </c>
      <c r="P151" s="29" t="s">
        <v>480</v>
      </c>
      <c r="Q151" s="29"/>
    </row>
    <row r="152" s="100" customFormat="1" ht="36" hidden="1" spans="1:17">
      <c r="A152" s="26">
        <v>3</v>
      </c>
      <c r="B152" s="31" t="s">
        <v>115</v>
      </c>
      <c r="C152" s="29" t="s">
        <v>484</v>
      </c>
      <c r="D152" s="29" t="s">
        <v>485</v>
      </c>
      <c r="E152" s="29">
        <v>2017</v>
      </c>
      <c r="F152" s="29" t="s">
        <v>486</v>
      </c>
      <c r="G152" s="32" t="s">
        <v>487</v>
      </c>
      <c r="H152" s="29">
        <v>599.86</v>
      </c>
      <c r="I152" s="38">
        <v>599.86</v>
      </c>
      <c r="J152" s="38"/>
      <c r="K152" s="29"/>
      <c r="L152" s="31"/>
      <c r="M152" s="46"/>
      <c r="N152" s="31"/>
      <c r="O152" s="45">
        <f t="shared" si="10"/>
        <v>74.9825</v>
      </c>
      <c r="P152" s="29" t="s">
        <v>480</v>
      </c>
      <c r="Q152" s="29"/>
    </row>
    <row r="153" s="100" customFormat="1" ht="24" hidden="1" spans="1:17">
      <c r="A153" s="26">
        <v>4</v>
      </c>
      <c r="B153" s="31" t="s">
        <v>115</v>
      </c>
      <c r="C153" s="29" t="s">
        <v>488</v>
      </c>
      <c r="D153" s="29" t="s">
        <v>489</v>
      </c>
      <c r="E153" s="29">
        <v>2017</v>
      </c>
      <c r="F153" s="29" t="s">
        <v>490</v>
      </c>
      <c r="G153" s="32" t="s">
        <v>491</v>
      </c>
      <c r="H153" s="29">
        <v>300.27</v>
      </c>
      <c r="I153" s="38">
        <v>300</v>
      </c>
      <c r="J153" s="38"/>
      <c r="K153" s="29"/>
      <c r="L153" s="31"/>
      <c r="M153" s="46">
        <v>0.27</v>
      </c>
      <c r="N153" s="31"/>
      <c r="O153" s="45" t="s">
        <v>29</v>
      </c>
      <c r="P153" s="29" t="s">
        <v>480</v>
      </c>
      <c r="Q153" s="29"/>
    </row>
    <row r="154" s="100" customFormat="1" ht="24" hidden="1" spans="1:17">
      <c r="A154" s="26">
        <v>5</v>
      </c>
      <c r="B154" s="31" t="s">
        <v>115</v>
      </c>
      <c r="C154" s="29" t="s">
        <v>492</v>
      </c>
      <c r="D154" s="29" t="s">
        <v>493</v>
      </c>
      <c r="E154" s="29">
        <v>2017</v>
      </c>
      <c r="F154" s="29" t="s">
        <v>47</v>
      </c>
      <c r="G154" s="32" t="s">
        <v>494</v>
      </c>
      <c r="H154" s="29">
        <v>150.74</v>
      </c>
      <c r="I154" s="38">
        <v>150</v>
      </c>
      <c r="J154" s="38"/>
      <c r="K154" s="29"/>
      <c r="L154" s="31"/>
      <c r="M154" s="46">
        <v>0.74</v>
      </c>
      <c r="N154" s="31"/>
      <c r="O154" s="45" t="s">
        <v>29</v>
      </c>
      <c r="P154" s="29" t="s">
        <v>480</v>
      </c>
      <c r="Q154" s="29"/>
    </row>
    <row r="155" s="97" customFormat="1" ht="24" hidden="1" spans="1:17">
      <c r="A155" s="26">
        <v>6</v>
      </c>
      <c r="B155" s="26" t="s">
        <v>115</v>
      </c>
      <c r="C155" s="27" t="s">
        <v>495</v>
      </c>
      <c r="D155" s="29" t="s">
        <v>496</v>
      </c>
      <c r="E155" s="29">
        <v>2017</v>
      </c>
      <c r="F155" s="27" t="s">
        <v>497</v>
      </c>
      <c r="G155" s="32" t="s">
        <v>498</v>
      </c>
      <c r="H155" s="29">
        <v>299.74</v>
      </c>
      <c r="I155" s="38">
        <v>299.74</v>
      </c>
      <c r="J155" s="38"/>
      <c r="K155" s="29"/>
      <c r="L155" s="31"/>
      <c r="M155" s="46"/>
      <c r="N155" s="31"/>
      <c r="O155" s="45" t="s">
        <v>29</v>
      </c>
      <c r="P155" s="29" t="s">
        <v>480</v>
      </c>
      <c r="Q155" s="29"/>
    </row>
    <row r="156" s="97" customFormat="1" ht="24" hidden="1" spans="1:17">
      <c r="A156" s="26">
        <v>7</v>
      </c>
      <c r="B156" s="26" t="s">
        <v>115</v>
      </c>
      <c r="C156" s="27" t="s">
        <v>499</v>
      </c>
      <c r="D156" s="29" t="s">
        <v>500</v>
      </c>
      <c r="E156" s="29">
        <v>2017</v>
      </c>
      <c r="F156" s="27" t="s">
        <v>270</v>
      </c>
      <c r="G156" s="30" t="s">
        <v>501</v>
      </c>
      <c r="H156" s="27">
        <v>48</v>
      </c>
      <c r="I156" s="38"/>
      <c r="J156" s="38"/>
      <c r="K156" s="27"/>
      <c r="L156" s="26"/>
      <c r="M156" s="26"/>
      <c r="N156" s="29">
        <v>48</v>
      </c>
      <c r="O156" s="45">
        <f>H156/8</f>
        <v>6</v>
      </c>
      <c r="P156" s="29" t="s">
        <v>480</v>
      </c>
      <c r="Q156" s="29"/>
    </row>
    <row r="157" s="97" customFormat="1" ht="24" hidden="1" spans="1:17">
      <c r="A157" s="26">
        <v>8</v>
      </c>
      <c r="B157" s="26" t="s">
        <v>115</v>
      </c>
      <c r="C157" s="27" t="s">
        <v>502</v>
      </c>
      <c r="D157" s="29" t="s">
        <v>503</v>
      </c>
      <c r="E157" s="29">
        <v>2017</v>
      </c>
      <c r="F157" s="27" t="s">
        <v>504</v>
      </c>
      <c r="G157" s="35" t="s">
        <v>505</v>
      </c>
      <c r="H157" s="27">
        <v>36</v>
      </c>
      <c r="I157" s="38"/>
      <c r="J157" s="38"/>
      <c r="K157" s="27"/>
      <c r="L157" s="26"/>
      <c r="M157" s="26"/>
      <c r="N157" s="29">
        <v>36</v>
      </c>
      <c r="O157" s="45">
        <f>H157/8</f>
        <v>4.5</v>
      </c>
      <c r="P157" s="29" t="s">
        <v>480</v>
      </c>
      <c r="Q157" s="29"/>
    </row>
    <row r="158" s="97" customFormat="1" ht="24" hidden="1" spans="1:17">
      <c r="A158" s="26">
        <v>10</v>
      </c>
      <c r="B158" s="33" t="s">
        <v>131</v>
      </c>
      <c r="C158" s="127" t="s">
        <v>506</v>
      </c>
      <c r="D158" s="33" t="s">
        <v>37</v>
      </c>
      <c r="E158" s="29">
        <v>2017</v>
      </c>
      <c r="F158" s="33" t="s">
        <v>136</v>
      </c>
      <c r="G158" s="32" t="s">
        <v>507</v>
      </c>
      <c r="H158" s="38">
        <v>9795.03</v>
      </c>
      <c r="I158" s="38">
        <v>6541.1404</v>
      </c>
      <c r="J158" s="38">
        <v>247.8896</v>
      </c>
      <c r="K158" s="165"/>
      <c r="L158" s="38"/>
      <c r="M158" s="38"/>
      <c r="N158" s="38">
        <v>3006</v>
      </c>
      <c r="O158" s="45">
        <f>I158/15</f>
        <v>436.076026666667</v>
      </c>
      <c r="P158" s="29" t="s">
        <v>480</v>
      </c>
      <c r="Q158" s="29"/>
    </row>
    <row r="159" s="97" customFormat="1" ht="24" hidden="1" spans="1:17">
      <c r="A159" s="26">
        <v>11</v>
      </c>
      <c r="B159" s="33" t="s">
        <v>131</v>
      </c>
      <c r="C159" s="127" t="s">
        <v>508</v>
      </c>
      <c r="D159" s="33" t="s">
        <v>37</v>
      </c>
      <c r="E159" s="29">
        <v>2017</v>
      </c>
      <c r="F159" s="33" t="s">
        <v>136</v>
      </c>
      <c r="G159" s="32" t="s">
        <v>509</v>
      </c>
      <c r="H159" s="38">
        <v>19180.44</v>
      </c>
      <c r="I159" s="38">
        <v>12808.0533</v>
      </c>
      <c r="J159" s="38">
        <v>485.3867</v>
      </c>
      <c r="K159" s="165"/>
      <c r="L159" s="38"/>
      <c r="M159" s="38"/>
      <c r="N159" s="38">
        <v>5887</v>
      </c>
      <c r="O159" s="45">
        <f>I159/15</f>
        <v>853.87022</v>
      </c>
      <c r="P159" s="29" t="s">
        <v>480</v>
      </c>
      <c r="Q159" s="29"/>
    </row>
    <row r="160" s="97" customFormat="1" ht="40.5" hidden="1" spans="1:17">
      <c r="A160" s="26">
        <v>12</v>
      </c>
      <c r="B160" s="29" t="s">
        <v>131</v>
      </c>
      <c r="C160" s="29" t="s">
        <v>510</v>
      </c>
      <c r="D160" s="29" t="s">
        <v>37</v>
      </c>
      <c r="E160" s="29">
        <v>2019</v>
      </c>
      <c r="F160" s="168" t="s">
        <v>511</v>
      </c>
      <c r="G160" s="169" t="s">
        <v>512</v>
      </c>
      <c r="H160" s="170">
        <v>2000</v>
      </c>
      <c r="I160" s="170">
        <v>2000</v>
      </c>
      <c r="J160" s="38"/>
      <c r="K160" s="38"/>
      <c r="L160" s="38"/>
      <c r="M160" s="38"/>
      <c r="N160" s="38"/>
      <c r="O160" s="56">
        <f>I160/15</f>
        <v>133.333333333333</v>
      </c>
      <c r="P160" s="29" t="s">
        <v>480</v>
      </c>
      <c r="Q160" s="33"/>
    </row>
    <row r="161" s="99" customFormat="1" ht="22.5" hidden="1" customHeight="1" spans="1:17">
      <c r="A161" s="137" t="s">
        <v>513</v>
      </c>
      <c r="B161" s="138"/>
      <c r="C161" s="139"/>
      <c r="D161" s="140"/>
      <c r="E161" s="123"/>
      <c r="F161" s="140"/>
      <c r="G161" s="141"/>
      <c r="H161" s="125">
        <f>SUM(H162:H171)</f>
        <v>4778.85</v>
      </c>
      <c r="I161" s="125">
        <f>SUM(I162:I171)</f>
        <v>3896.393</v>
      </c>
      <c r="J161" s="125"/>
      <c r="K161" s="125">
        <f>SUM(K162:K171)</f>
        <v>300</v>
      </c>
      <c r="L161" s="125"/>
      <c r="M161" s="125">
        <f>SUM(M162:M171)</f>
        <v>582.457</v>
      </c>
      <c r="N161" s="125"/>
      <c r="O161" s="140">
        <f>SUM(O162:O171)</f>
        <v>487.049125</v>
      </c>
      <c r="P161" s="122"/>
      <c r="Q161" s="122"/>
    </row>
    <row r="162" s="97" customFormat="1" hidden="1" spans="1:17">
      <c r="A162" s="76">
        <v>1</v>
      </c>
      <c r="B162" s="77" t="s">
        <v>76</v>
      </c>
      <c r="C162" s="77" t="s">
        <v>514</v>
      </c>
      <c r="D162" s="77" t="s">
        <v>515</v>
      </c>
      <c r="E162" s="29">
        <v>2016</v>
      </c>
      <c r="F162" s="77" t="s">
        <v>516</v>
      </c>
      <c r="G162" s="78" t="s">
        <v>517</v>
      </c>
      <c r="H162" s="79">
        <v>462.6</v>
      </c>
      <c r="I162" s="79">
        <v>96.873</v>
      </c>
      <c r="J162" s="79"/>
      <c r="K162" s="79">
        <v>300</v>
      </c>
      <c r="L162" s="79"/>
      <c r="M162" s="79">
        <v>65.727</v>
      </c>
      <c r="O162" s="47">
        <f t="shared" ref="O161:O171" si="11">I162/8</f>
        <v>12.109125</v>
      </c>
      <c r="P162" s="29" t="s">
        <v>480</v>
      </c>
      <c r="Q162" s="29"/>
    </row>
    <row r="163" s="97" customFormat="1" ht="24" hidden="1" spans="1:17">
      <c r="A163" s="76">
        <v>2</v>
      </c>
      <c r="B163" s="77" t="s">
        <v>76</v>
      </c>
      <c r="C163" s="77" t="s">
        <v>518</v>
      </c>
      <c r="D163" s="77" t="s">
        <v>519</v>
      </c>
      <c r="E163" s="29">
        <v>2016</v>
      </c>
      <c r="F163" s="77" t="s">
        <v>65</v>
      </c>
      <c r="G163" s="78" t="s">
        <v>520</v>
      </c>
      <c r="H163" s="79">
        <v>674.6</v>
      </c>
      <c r="I163" s="79">
        <v>300</v>
      </c>
      <c r="J163" s="79"/>
      <c r="K163" s="79"/>
      <c r="L163" s="79"/>
      <c r="M163" s="79">
        <v>374.6</v>
      </c>
      <c r="N163" s="79"/>
      <c r="O163" s="47">
        <f t="shared" si="11"/>
        <v>37.5</v>
      </c>
      <c r="P163" s="29" t="s">
        <v>480</v>
      </c>
      <c r="Q163" s="29"/>
    </row>
    <row r="164" s="97" customFormat="1" ht="24" hidden="1" spans="1:17">
      <c r="A164" s="76">
        <v>3</v>
      </c>
      <c r="B164" s="77" t="s">
        <v>76</v>
      </c>
      <c r="C164" s="77" t="s">
        <v>521</v>
      </c>
      <c r="D164" s="77" t="s">
        <v>522</v>
      </c>
      <c r="E164" s="29">
        <v>2017</v>
      </c>
      <c r="F164" s="77" t="s">
        <v>233</v>
      </c>
      <c r="G164" s="78" t="s">
        <v>523</v>
      </c>
      <c r="H164" s="79">
        <v>29.95</v>
      </c>
      <c r="I164" s="79">
        <v>21</v>
      </c>
      <c r="J164" s="79"/>
      <c r="K164" s="79"/>
      <c r="L164" s="79"/>
      <c r="M164" s="79">
        <v>8.95</v>
      </c>
      <c r="N164" s="80"/>
      <c r="O164" s="47">
        <f t="shared" si="11"/>
        <v>2.625</v>
      </c>
      <c r="P164" s="29" t="s">
        <v>480</v>
      </c>
      <c r="Q164" s="29"/>
    </row>
    <row r="165" s="97" customFormat="1" ht="24" hidden="1" spans="1:17">
      <c r="A165" s="76">
        <v>4</v>
      </c>
      <c r="B165" s="77" t="s">
        <v>76</v>
      </c>
      <c r="C165" s="77" t="s">
        <v>524</v>
      </c>
      <c r="D165" s="77" t="s">
        <v>525</v>
      </c>
      <c r="E165" s="29">
        <v>2017</v>
      </c>
      <c r="F165" s="77" t="s">
        <v>526</v>
      </c>
      <c r="G165" s="78" t="s">
        <v>527</v>
      </c>
      <c r="H165" s="79">
        <v>419.99</v>
      </c>
      <c r="I165" s="79">
        <v>294</v>
      </c>
      <c r="J165" s="79"/>
      <c r="K165" s="79"/>
      <c r="L165" s="79"/>
      <c r="M165" s="79">
        <v>125.99</v>
      </c>
      <c r="N165" s="80"/>
      <c r="O165" s="47">
        <f t="shared" si="11"/>
        <v>36.75</v>
      </c>
      <c r="P165" s="29" t="s">
        <v>480</v>
      </c>
      <c r="Q165" s="29"/>
    </row>
    <row r="166" s="97" customFormat="1" ht="36" hidden="1" spans="1:17">
      <c r="A166" s="76">
        <v>5</v>
      </c>
      <c r="B166" s="77" t="s">
        <v>76</v>
      </c>
      <c r="C166" s="77" t="s">
        <v>528</v>
      </c>
      <c r="D166" s="77" t="s">
        <v>529</v>
      </c>
      <c r="E166" s="29">
        <v>2017</v>
      </c>
      <c r="F166" s="77" t="s">
        <v>256</v>
      </c>
      <c r="G166" s="78" t="s">
        <v>530</v>
      </c>
      <c r="H166" s="79">
        <v>23.99</v>
      </c>
      <c r="I166" s="79">
        <v>16.8</v>
      </c>
      <c r="J166" s="79"/>
      <c r="K166" s="79"/>
      <c r="L166" s="79"/>
      <c r="M166" s="79">
        <v>7.19</v>
      </c>
      <c r="N166" s="80"/>
      <c r="O166" s="47">
        <f t="shared" si="11"/>
        <v>2.1</v>
      </c>
      <c r="P166" s="29" t="s">
        <v>480</v>
      </c>
      <c r="Q166" s="29"/>
    </row>
    <row r="167" s="97" customFormat="1" ht="33.75" hidden="1" spans="1:17">
      <c r="A167" s="76">
        <v>6</v>
      </c>
      <c r="B167" s="77" t="s">
        <v>76</v>
      </c>
      <c r="C167" s="83" t="s">
        <v>531</v>
      </c>
      <c r="D167" s="73" t="s">
        <v>283</v>
      </c>
      <c r="E167" s="29">
        <v>2018</v>
      </c>
      <c r="F167" s="84" t="s">
        <v>284</v>
      </c>
      <c r="G167" s="78" t="s">
        <v>532</v>
      </c>
      <c r="H167" s="79">
        <v>1997.47</v>
      </c>
      <c r="I167" s="79">
        <v>1997.47</v>
      </c>
      <c r="J167" s="79"/>
      <c r="K167" s="79"/>
      <c r="L167" s="79"/>
      <c r="M167" s="79"/>
      <c r="N167" s="79"/>
      <c r="O167" s="47">
        <f t="shared" si="11"/>
        <v>249.68375</v>
      </c>
      <c r="P167" s="29" t="s">
        <v>480</v>
      </c>
      <c r="Q167" s="29"/>
    </row>
    <row r="168" s="97" customFormat="1" ht="24" hidden="1" spans="1:17">
      <c r="A168" s="76">
        <v>7</v>
      </c>
      <c r="B168" s="77" t="s">
        <v>76</v>
      </c>
      <c r="C168" s="83" t="s">
        <v>533</v>
      </c>
      <c r="D168" s="73" t="s">
        <v>298</v>
      </c>
      <c r="E168" s="29">
        <v>2018</v>
      </c>
      <c r="F168" s="84" t="s">
        <v>534</v>
      </c>
      <c r="G168" s="78" t="s">
        <v>535</v>
      </c>
      <c r="H168" s="79">
        <v>199.98</v>
      </c>
      <c r="I168" s="79">
        <v>199.98</v>
      </c>
      <c r="J168" s="79"/>
      <c r="K168" s="79"/>
      <c r="L168" s="79"/>
      <c r="M168" s="79"/>
      <c r="N168" s="79"/>
      <c r="O168" s="47">
        <f t="shared" si="11"/>
        <v>24.9975</v>
      </c>
      <c r="P168" s="29" t="s">
        <v>480</v>
      </c>
      <c r="Q168" s="29"/>
    </row>
    <row r="169" s="97" customFormat="1" ht="24" hidden="1" spans="1:17">
      <c r="A169" s="76">
        <v>8</v>
      </c>
      <c r="B169" s="77" t="s">
        <v>76</v>
      </c>
      <c r="C169" s="83" t="s">
        <v>536</v>
      </c>
      <c r="D169" s="73" t="s">
        <v>298</v>
      </c>
      <c r="E169" s="29">
        <v>2018</v>
      </c>
      <c r="F169" s="84" t="s">
        <v>537</v>
      </c>
      <c r="G169" s="78" t="s">
        <v>538</v>
      </c>
      <c r="H169" s="79">
        <v>219.83</v>
      </c>
      <c r="I169" s="79">
        <v>219.83</v>
      </c>
      <c r="J169" s="79"/>
      <c r="K169" s="79"/>
      <c r="L169" s="79"/>
      <c r="M169" s="79"/>
      <c r="N169" s="79"/>
      <c r="O169" s="47">
        <f t="shared" si="11"/>
        <v>27.47875</v>
      </c>
      <c r="P169" s="29" t="s">
        <v>480</v>
      </c>
      <c r="Q169" s="29"/>
    </row>
    <row r="170" s="97" customFormat="1" ht="24" hidden="1" spans="1:17">
      <c r="A170" s="76">
        <v>9</v>
      </c>
      <c r="B170" s="77" t="s">
        <v>76</v>
      </c>
      <c r="C170" s="83" t="s">
        <v>539</v>
      </c>
      <c r="D170" s="73" t="s">
        <v>255</v>
      </c>
      <c r="E170" s="29">
        <v>2018</v>
      </c>
      <c r="F170" s="84" t="s">
        <v>540</v>
      </c>
      <c r="G170" s="78" t="s">
        <v>541</v>
      </c>
      <c r="H170" s="79">
        <v>500.44</v>
      </c>
      <c r="I170" s="79">
        <v>500.44</v>
      </c>
      <c r="J170" s="79"/>
      <c r="K170" s="79"/>
      <c r="L170" s="79"/>
      <c r="M170" s="79"/>
      <c r="N170" s="79"/>
      <c r="O170" s="47">
        <f t="shared" si="11"/>
        <v>62.555</v>
      </c>
      <c r="P170" s="29" t="s">
        <v>480</v>
      </c>
      <c r="Q170" s="29"/>
    </row>
    <row r="171" s="97" customFormat="1" ht="46" hidden="1" customHeight="1" spans="1:17">
      <c r="A171" s="76">
        <v>10</v>
      </c>
      <c r="B171" s="77" t="s">
        <v>76</v>
      </c>
      <c r="C171" s="83" t="s">
        <v>542</v>
      </c>
      <c r="D171" s="73" t="s">
        <v>543</v>
      </c>
      <c r="E171" s="29">
        <v>2018</v>
      </c>
      <c r="F171" s="84" t="s">
        <v>544</v>
      </c>
      <c r="G171" s="78" t="s">
        <v>545</v>
      </c>
      <c r="H171" s="79">
        <v>250</v>
      </c>
      <c r="I171" s="79">
        <v>250</v>
      </c>
      <c r="J171" s="79"/>
      <c r="K171" s="79"/>
      <c r="L171" s="79"/>
      <c r="M171" s="79"/>
      <c r="N171" s="79"/>
      <c r="O171" s="47">
        <f t="shared" si="11"/>
        <v>31.25</v>
      </c>
      <c r="P171" s="29" t="s">
        <v>480</v>
      </c>
      <c r="Q171" s="29"/>
    </row>
    <row r="172" s="101" customFormat="1" ht="22.5" hidden="1" customHeight="1" spans="1:17">
      <c r="A172" s="149" t="s">
        <v>546</v>
      </c>
      <c r="B172" s="150"/>
      <c r="C172" s="150"/>
      <c r="D172" s="150"/>
      <c r="E172" s="150"/>
      <c r="F172" s="150"/>
      <c r="G172" s="151"/>
      <c r="H172" s="125">
        <f>SUM(H173:H179)</f>
        <v>2125.55</v>
      </c>
      <c r="I172" s="125">
        <f>SUM(I173:I179)</f>
        <v>1725.96</v>
      </c>
      <c r="J172" s="125"/>
      <c r="K172" s="125"/>
      <c r="L172" s="125">
        <f>SUM(L173:L179)</f>
        <v>354</v>
      </c>
      <c r="M172" s="125"/>
      <c r="N172" s="125">
        <f>SUM(N173:N179)</f>
        <v>45.59</v>
      </c>
      <c r="O172" s="140">
        <f>SUM(O173:O179)</f>
        <v>178.245</v>
      </c>
      <c r="P172" s="162"/>
      <c r="Q172" s="162"/>
    </row>
    <row r="173" s="97" customFormat="1" ht="24" hidden="1" spans="1:17">
      <c r="A173" s="29">
        <v>1</v>
      </c>
      <c r="B173" s="29" t="s">
        <v>104</v>
      </c>
      <c r="C173" s="29" t="s">
        <v>547</v>
      </c>
      <c r="D173" s="29" t="s">
        <v>148</v>
      </c>
      <c r="E173" s="29">
        <v>2016</v>
      </c>
      <c r="F173" s="29" t="s">
        <v>107</v>
      </c>
      <c r="G173" s="32" t="s">
        <v>548</v>
      </c>
      <c r="H173" s="29">
        <v>345.59</v>
      </c>
      <c r="I173" s="29">
        <v>300</v>
      </c>
      <c r="J173" s="29"/>
      <c r="K173" s="29"/>
      <c r="L173" s="29"/>
      <c r="M173" s="29"/>
      <c r="N173" s="29">
        <v>45.59</v>
      </c>
      <c r="O173" s="45">
        <f>I173/8</f>
        <v>37.5</v>
      </c>
      <c r="P173" s="28" t="s">
        <v>480</v>
      </c>
      <c r="Q173" s="28"/>
    </row>
    <row r="174" s="97" customFormat="1" ht="24" hidden="1" spans="1:17">
      <c r="A174" s="29">
        <v>2</v>
      </c>
      <c r="B174" s="29" t="s">
        <v>104</v>
      </c>
      <c r="C174" s="29" t="s">
        <v>549</v>
      </c>
      <c r="D174" s="29" t="s">
        <v>151</v>
      </c>
      <c r="E174" s="29">
        <v>2017</v>
      </c>
      <c r="F174" s="29" t="s">
        <v>152</v>
      </c>
      <c r="G174" s="32" t="s">
        <v>550</v>
      </c>
      <c r="H174" s="29">
        <v>180</v>
      </c>
      <c r="I174" s="29">
        <v>126</v>
      </c>
      <c r="J174" s="29"/>
      <c r="K174" s="29"/>
      <c r="L174" s="29">
        <v>54</v>
      </c>
      <c r="M174" s="29"/>
      <c r="N174" s="29"/>
      <c r="O174" s="45">
        <f>I174/8</f>
        <v>15.75</v>
      </c>
      <c r="P174" s="28" t="s">
        <v>480</v>
      </c>
      <c r="Q174" s="28"/>
    </row>
    <row r="175" s="97" customFormat="1" ht="24" hidden="1" spans="1:17">
      <c r="A175" s="29">
        <v>3</v>
      </c>
      <c r="B175" s="29" t="s">
        <v>104</v>
      </c>
      <c r="C175" s="29" t="s">
        <v>551</v>
      </c>
      <c r="D175" s="29" t="s">
        <v>552</v>
      </c>
      <c r="E175" s="29">
        <v>2017</v>
      </c>
      <c r="F175" s="29" t="s">
        <v>553</v>
      </c>
      <c r="G175" s="32" t="s">
        <v>554</v>
      </c>
      <c r="H175" s="29">
        <v>300</v>
      </c>
      <c r="I175" s="29">
        <v>210</v>
      </c>
      <c r="J175" s="29"/>
      <c r="K175" s="29"/>
      <c r="L175" s="29">
        <v>90</v>
      </c>
      <c r="M175" s="29"/>
      <c r="N175" s="29"/>
      <c r="O175" s="45">
        <f>I175/8</f>
        <v>26.25</v>
      </c>
      <c r="P175" s="28" t="s">
        <v>480</v>
      </c>
      <c r="Q175" s="28"/>
    </row>
    <row r="176" s="97" customFormat="1" ht="24" hidden="1" spans="1:17">
      <c r="A176" s="29">
        <v>4</v>
      </c>
      <c r="B176" s="29" t="s">
        <v>104</v>
      </c>
      <c r="C176" s="29" t="s">
        <v>555</v>
      </c>
      <c r="D176" s="29" t="s">
        <v>148</v>
      </c>
      <c r="E176" s="29">
        <v>2017</v>
      </c>
      <c r="F176" s="29" t="s">
        <v>107</v>
      </c>
      <c r="G176" s="32" t="s">
        <v>556</v>
      </c>
      <c r="H176" s="29">
        <v>700</v>
      </c>
      <c r="I176" s="29">
        <v>490</v>
      </c>
      <c r="J176" s="29"/>
      <c r="K176" s="29"/>
      <c r="L176" s="29">
        <v>210</v>
      </c>
      <c r="M176" s="29"/>
      <c r="N176" s="29"/>
      <c r="O176" s="45">
        <f>I176/8</f>
        <v>61.25</v>
      </c>
      <c r="P176" s="28" t="s">
        <v>480</v>
      </c>
      <c r="Q176" s="28"/>
    </row>
    <row r="177" s="97" customFormat="1" ht="24" hidden="1" spans="1:17">
      <c r="A177" s="29">
        <v>5</v>
      </c>
      <c r="B177" s="29" t="s">
        <v>104</v>
      </c>
      <c r="C177" s="29" t="s">
        <v>557</v>
      </c>
      <c r="D177" s="29" t="s">
        <v>194</v>
      </c>
      <c r="E177" s="29">
        <v>2017</v>
      </c>
      <c r="F177" s="29" t="s">
        <v>558</v>
      </c>
      <c r="G177" s="32" t="s">
        <v>559</v>
      </c>
      <c r="H177" s="29">
        <v>300</v>
      </c>
      <c r="I177" s="29">
        <v>300</v>
      </c>
      <c r="J177" s="29"/>
      <c r="K177" s="29"/>
      <c r="L177" s="29"/>
      <c r="M177" s="29"/>
      <c r="N177" s="29"/>
      <c r="O177" s="45" t="s">
        <v>29</v>
      </c>
      <c r="P177" s="28" t="s">
        <v>480</v>
      </c>
      <c r="Q177" s="28"/>
    </row>
    <row r="178" s="97" customFormat="1" ht="24" hidden="1" spans="1:17">
      <c r="A178" s="29">
        <v>6</v>
      </c>
      <c r="B178" s="29" t="s">
        <v>104</v>
      </c>
      <c r="C178" s="29" t="s">
        <v>560</v>
      </c>
      <c r="D178" s="29" t="s">
        <v>561</v>
      </c>
      <c r="E178" s="29">
        <v>2018</v>
      </c>
      <c r="F178" s="29" t="s">
        <v>562</v>
      </c>
      <c r="G178" s="32" t="s">
        <v>563</v>
      </c>
      <c r="H178" s="29">
        <v>149.98</v>
      </c>
      <c r="I178" s="29">
        <v>149.98</v>
      </c>
      <c r="J178" s="29"/>
      <c r="K178" s="29"/>
      <c r="L178" s="29"/>
      <c r="M178" s="29"/>
      <c r="N178" s="29"/>
      <c r="O178" s="45">
        <f>I178/8</f>
        <v>18.7475</v>
      </c>
      <c r="P178" s="28" t="s">
        <v>480</v>
      </c>
      <c r="Q178" s="28"/>
    </row>
    <row r="179" s="97" customFormat="1" ht="24" hidden="1" spans="1:17">
      <c r="A179" s="29">
        <v>7</v>
      </c>
      <c r="B179" s="29" t="s">
        <v>104</v>
      </c>
      <c r="C179" s="29" t="s">
        <v>564</v>
      </c>
      <c r="D179" s="29" t="s">
        <v>164</v>
      </c>
      <c r="E179" s="29">
        <v>2018</v>
      </c>
      <c r="F179" s="29" t="s">
        <v>565</v>
      </c>
      <c r="G179" s="32" t="s">
        <v>563</v>
      </c>
      <c r="H179" s="29">
        <v>149.98</v>
      </c>
      <c r="I179" s="29">
        <v>149.98</v>
      </c>
      <c r="J179" s="29"/>
      <c r="K179" s="29"/>
      <c r="L179" s="29"/>
      <c r="M179" s="29"/>
      <c r="N179" s="29"/>
      <c r="O179" s="45">
        <f>I179/8</f>
        <v>18.7475</v>
      </c>
      <c r="P179" s="28" t="s">
        <v>480</v>
      </c>
      <c r="Q179" s="28"/>
    </row>
    <row r="180" s="98" customFormat="1" ht="22.5" hidden="1" customHeight="1" spans="1:17">
      <c r="A180" s="132" t="s">
        <v>566</v>
      </c>
      <c r="B180" s="133"/>
      <c r="C180" s="134"/>
      <c r="D180" s="129"/>
      <c r="E180" s="135"/>
      <c r="F180" s="129"/>
      <c r="G180" s="130"/>
      <c r="H180" s="136">
        <f>SUM(H181:H182)</f>
        <v>1219.99</v>
      </c>
      <c r="I180" s="136">
        <f>SUM(I181:I182)</f>
        <v>1219.99</v>
      </c>
      <c r="J180" s="136"/>
      <c r="K180" s="136"/>
      <c r="L180" s="136"/>
      <c r="M180" s="136"/>
      <c r="N180" s="136"/>
      <c r="O180" s="171">
        <f>SUM(O181:O182)</f>
        <v>39.99875</v>
      </c>
      <c r="P180" s="129"/>
      <c r="Q180" s="122"/>
    </row>
    <row r="181" s="97" customFormat="1" ht="24" hidden="1" spans="1:17">
      <c r="A181" s="26">
        <v>1</v>
      </c>
      <c r="B181" s="26" t="s">
        <v>62</v>
      </c>
      <c r="C181" s="29" t="s">
        <v>567</v>
      </c>
      <c r="D181" s="29" t="s">
        <v>568</v>
      </c>
      <c r="E181" s="29">
        <v>2017</v>
      </c>
      <c r="F181" s="29" t="s">
        <v>569</v>
      </c>
      <c r="G181" s="32" t="s">
        <v>570</v>
      </c>
      <c r="H181" s="29">
        <v>900</v>
      </c>
      <c r="I181" s="29">
        <v>900</v>
      </c>
      <c r="J181" s="29"/>
      <c r="K181" s="29"/>
      <c r="L181" s="31"/>
      <c r="M181" s="31"/>
      <c r="N181" s="31"/>
      <c r="O181" s="45" t="s">
        <v>29</v>
      </c>
      <c r="P181" s="28" t="s">
        <v>480</v>
      </c>
      <c r="Q181" s="28"/>
    </row>
    <row r="182" s="97" customFormat="1" ht="24" hidden="1" spans="1:17">
      <c r="A182" s="31">
        <v>2</v>
      </c>
      <c r="B182" s="31" t="s">
        <v>62</v>
      </c>
      <c r="C182" s="29" t="s">
        <v>571</v>
      </c>
      <c r="D182" s="28" t="s">
        <v>572</v>
      </c>
      <c r="E182" s="29">
        <v>2018</v>
      </c>
      <c r="F182" s="29" t="s">
        <v>573</v>
      </c>
      <c r="G182" s="36" t="s">
        <v>574</v>
      </c>
      <c r="H182" s="29">
        <v>319.99</v>
      </c>
      <c r="I182" s="29">
        <v>319.99</v>
      </c>
      <c r="J182" s="29"/>
      <c r="K182" s="27"/>
      <c r="L182" s="26"/>
      <c r="M182" s="26"/>
      <c r="N182" s="26"/>
      <c r="O182" s="45">
        <f>I182/8</f>
        <v>39.99875</v>
      </c>
      <c r="P182" s="28" t="s">
        <v>480</v>
      </c>
      <c r="Q182" s="28"/>
    </row>
    <row r="183" s="98" customFormat="1" ht="22.5" hidden="1" customHeight="1" spans="1:17">
      <c r="A183" s="119" t="s">
        <v>575</v>
      </c>
      <c r="B183" s="120"/>
      <c r="C183" s="121"/>
      <c r="D183" s="122"/>
      <c r="E183" s="123"/>
      <c r="F183" s="122"/>
      <c r="G183" s="124"/>
      <c r="H183" s="125">
        <f>SUM(H184:H187)</f>
        <v>1200</v>
      </c>
      <c r="I183" s="125">
        <f>SUM(I184:I187)</f>
        <v>1200</v>
      </c>
      <c r="J183" s="125"/>
      <c r="K183" s="125"/>
      <c r="L183" s="125"/>
      <c r="M183" s="125"/>
      <c r="N183" s="125"/>
      <c r="O183" s="161">
        <f>SUM(O184:O187)</f>
        <v>0</v>
      </c>
      <c r="P183" s="122"/>
      <c r="Q183" s="122"/>
    </row>
    <row r="184" s="97" customFormat="1" ht="24" hidden="1" spans="1:17">
      <c r="A184" s="29">
        <v>1</v>
      </c>
      <c r="B184" s="29" t="s">
        <v>24</v>
      </c>
      <c r="C184" s="29" t="s">
        <v>576</v>
      </c>
      <c r="D184" s="29" t="s">
        <v>577</v>
      </c>
      <c r="E184" s="29">
        <v>2017</v>
      </c>
      <c r="F184" s="29" t="s">
        <v>578</v>
      </c>
      <c r="G184" s="32" t="s">
        <v>579</v>
      </c>
      <c r="H184" s="29">
        <v>300</v>
      </c>
      <c r="I184" s="29">
        <v>300</v>
      </c>
      <c r="J184" s="29"/>
      <c r="K184" s="29"/>
      <c r="L184" s="29"/>
      <c r="M184" s="29"/>
      <c r="N184" s="29"/>
      <c r="O184" s="45" t="s">
        <v>29</v>
      </c>
      <c r="P184" s="28" t="s">
        <v>480</v>
      </c>
      <c r="Q184" s="29"/>
    </row>
    <row r="185" s="97" customFormat="1" ht="24" hidden="1" spans="1:17">
      <c r="A185" s="29">
        <v>2</v>
      </c>
      <c r="B185" s="29" t="s">
        <v>24</v>
      </c>
      <c r="C185" s="29" t="s">
        <v>580</v>
      </c>
      <c r="D185" s="29" t="s">
        <v>581</v>
      </c>
      <c r="E185" s="29">
        <v>2017</v>
      </c>
      <c r="F185" s="29" t="s">
        <v>582</v>
      </c>
      <c r="G185" s="32" t="s">
        <v>583</v>
      </c>
      <c r="H185" s="29">
        <v>300</v>
      </c>
      <c r="I185" s="29">
        <v>300</v>
      </c>
      <c r="J185" s="29"/>
      <c r="K185" s="29"/>
      <c r="L185" s="29"/>
      <c r="M185" s="29"/>
      <c r="N185" s="29"/>
      <c r="O185" s="45" t="s">
        <v>29</v>
      </c>
      <c r="P185" s="28" t="s">
        <v>480</v>
      </c>
      <c r="Q185" s="29"/>
    </row>
    <row r="186" s="97" customFormat="1" ht="36" hidden="1" spans="1:17">
      <c r="A186" s="29">
        <v>3</v>
      </c>
      <c r="B186" s="29" t="s">
        <v>24</v>
      </c>
      <c r="C186" s="29" t="s">
        <v>584</v>
      </c>
      <c r="D186" s="29" t="s">
        <v>585</v>
      </c>
      <c r="E186" s="29">
        <v>2017</v>
      </c>
      <c r="F186" s="29" t="s">
        <v>586</v>
      </c>
      <c r="G186" s="32" t="s">
        <v>587</v>
      </c>
      <c r="H186" s="29">
        <v>300</v>
      </c>
      <c r="I186" s="29">
        <v>300</v>
      </c>
      <c r="J186" s="29"/>
      <c r="K186" s="29"/>
      <c r="L186" s="29"/>
      <c r="M186" s="29"/>
      <c r="N186" s="29"/>
      <c r="O186" s="45" t="s">
        <v>29</v>
      </c>
      <c r="P186" s="28" t="s">
        <v>480</v>
      </c>
      <c r="Q186" s="29"/>
    </row>
    <row r="187" s="97" customFormat="1" ht="33.75" hidden="1" spans="1:17">
      <c r="A187" s="29">
        <v>4</v>
      </c>
      <c r="B187" s="29" t="s">
        <v>24</v>
      </c>
      <c r="C187" s="29" t="s">
        <v>588</v>
      </c>
      <c r="D187" s="29" t="s">
        <v>589</v>
      </c>
      <c r="E187" s="29">
        <v>2017</v>
      </c>
      <c r="F187" s="29" t="s">
        <v>590</v>
      </c>
      <c r="G187" s="32" t="s">
        <v>591</v>
      </c>
      <c r="H187" s="29">
        <v>300</v>
      </c>
      <c r="I187" s="29">
        <v>300</v>
      </c>
      <c r="J187" s="29"/>
      <c r="K187" s="29"/>
      <c r="L187" s="29"/>
      <c r="M187" s="29"/>
      <c r="N187" s="29"/>
      <c r="O187" s="45" t="s">
        <v>29</v>
      </c>
      <c r="P187" s="28" t="s">
        <v>480</v>
      </c>
      <c r="Q187" s="29"/>
    </row>
    <row r="188" s="99" customFormat="1" ht="22.5" hidden="1" customHeight="1" spans="1:17">
      <c r="A188" s="119" t="s">
        <v>592</v>
      </c>
      <c r="B188" s="120"/>
      <c r="C188" s="121"/>
      <c r="D188" s="122"/>
      <c r="E188" s="123"/>
      <c r="F188" s="122"/>
      <c r="G188" s="124"/>
      <c r="H188" s="125">
        <f>SUM(H189:H189)</f>
        <v>1373.6974</v>
      </c>
      <c r="I188" s="125">
        <f>SUM(I189:I189)</f>
        <v>1000</v>
      </c>
      <c r="J188" s="125"/>
      <c r="K188" s="125"/>
      <c r="L188" s="125">
        <f>SUM(L189:L189)</f>
        <v>373.6974</v>
      </c>
      <c r="M188" s="125"/>
      <c r="N188" s="125"/>
      <c r="O188" s="161">
        <f>SUM(O189:O189)</f>
        <v>125</v>
      </c>
      <c r="P188" s="122"/>
      <c r="Q188" s="122"/>
    </row>
    <row r="189" s="97" customFormat="1" ht="45" hidden="1" spans="1:17">
      <c r="A189" s="126">
        <v>1</v>
      </c>
      <c r="B189" s="29" t="s">
        <v>93</v>
      </c>
      <c r="C189" s="29" t="s">
        <v>593</v>
      </c>
      <c r="D189" s="29" t="s">
        <v>95</v>
      </c>
      <c r="E189" s="29">
        <v>2018</v>
      </c>
      <c r="F189" s="29" t="s">
        <v>594</v>
      </c>
      <c r="G189" s="91" t="s">
        <v>595</v>
      </c>
      <c r="H189" s="38">
        <v>1373.6974</v>
      </c>
      <c r="I189" s="38">
        <v>1000</v>
      </c>
      <c r="J189" s="38"/>
      <c r="K189" s="38"/>
      <c r="L189" s="38">
        <v>373.6974</v>
      </c>
      <c r="M189" s="37"/>
      <c r="N189" s="37"/>
      <c r="O189" s="93">
        <f>I189/8</f>
        <v>125</v>
      </c>
      <c r="P189" s="29" t="s">
        <v>480</v>
      </c>
      <c r="Q189" s="29"/>
    </row>
    <row r="190" s="98" customFormat="1" ht="22.5" hidden="1" customHeight="1" spans="1:17">
      <c r="A190" s="142" t="s">
        <v>596</v>
      </c>
      <c r="B190" s="143"/>
      <c r="C190" s="144"/>
      <c r="D190" s="145"/>
      <c r="E190" s="145"/>
      <c r="F190" s="145"/>
      <c r="G190" s="146"/>
      <c r="H190" s="147">
        <f>SUM(H191:H193)</f>
        <v>899.89</v>
      </c>
      <c r="I190" s="147">
        <f>SUM(I191:I193)</f>
        <v>799.89</v>
      </c>
      <c r="J190" s="147"/>
      <c r="K190" s="147"/>
      <c r="L190" s="147">
        <f>SUM(L191:L193)</f>
        <v>0</v>
      </c>
      <c r="M190" s="147">
        <f>SUM(M191:M193)</f>
        <v>100</v>
      </c>
      <c r="N190" s="147"/>
      <c r="O190" s="161">
        <f>SUM(O191:O193)</f>
        <v>62.48625</v>
      </c>
      <c r="P190" s="145"/>
      <c r="Q190" s="145"/>
    </row>
    <row r="191" s="97" customFormat="1" ht="24" hidden="1" spans="1:17">
      <c r="A191" s="29">
        <v>1</v>
      </c>
      <c r="B191" s="29" t="s">
        <v>82</v>
      </c>
      <c r="C191" s="29" t="s">
        <v>597</v>
      </c>
      <c r="D191" s="29" t="s">
        <v>84</v>
      </c>
      <c r="E191" s="29">
        <v>2017</v>
      </c>
      <c r="F191" s="29" t="s">
        <v>598</v>
      </c>
      <c r="G191" s="32" t="s">
        <v>599</v>
      </c>
      <c r="H191" s="29">
        <v>119.99</v>
      </c>
      <c r="I191" s="29">
        <v>119.99</v>
      </c>
      <c r="J191" s="29"/>
      <c r="K191" s="31"/>
      <c r="L191" s="31"/>
      <c r="M191" s="31"/>
      <c r="N191" s="31"/>
      <c r="O191" s="45">
        <f>I191/8</f>
        <v>14.99875</v>
      </c>
      <c r="P191" s="28" t="s">
        <v>480</v>
      </c>
      <c r="Q191" s="28"/>
    </row>
    <row r="192" s="97" customFormat="1" ht="24" hidden="1" spans="1:17">
      <c r="A192" s="29">
        <v>2</v>
      </c>
      <c r="B192" s="29" t="s">
        <v>82</v>
      </c>
      <c r="C192" s="29" t="s">
        <v>600</v>
      </c>
      <c r="D192" s="29" t="s">
        <v>88</v>
      </c>
      <c r="E192" s="29">
        <v>2017</v>
      </c>
      <c r="F192" s="29" t="s">
        <v>65</v>
      </c>
      <c r="G192" s="32" t="s">
        <v>601</v>
      </c>
      <c r="H192" s="29">
        <v>379.9</v>
      </c>
      <c r="I192" s="29">
        <v>379.9</v>
      </c>
      <c r="J192" s="29"/>
      <c r="K192" s="31"/>
      <c r="L192" s="31"/>
      <c r="M192" s="31"/>
      <c r="N192" s="31"/>
      <c r="O192" s="45">
        <f>I192/8</f>
        <v>47.4875</v>
      </c>
      <c r="P192" s="28" t="s">
        <v>480</v>
      </c>
      <c r="Q192" s="28"/>
    </row>
    <row r="193" s="97" customFormat="1" ht="36" hidden="1" spans="1:17">
      <c r="A193" s="29">
        <v>3</v>
      </c>
      <c r="B193" s="29" t="s">
        <v>82</v>
      </c>
      <c r="C193" s="29" t="s">
        <v>602</v>
      </c>
      <c r="D193" s="29" t="s">
        <v>603</v>
      </c>
      <c r="E193" s="29">
        <v>2017</v>
      </c>
      <c r="F193" s="29" t="s">
        <v>604</v>
      </c>
      <c r="G193" s="32" t="s">
        <v>605</v>
      </c>
      <c r="H193" s="29">
        <v>400</v>
      </c>
      <c r="I193" s="29">
        <v>300</v>
      </c>
      <c r="J193" s="29"/>
      <c r="K193" s="31"/>
      <c r="L193" s="31"/>
      <c r="M193" s="31">
        <v>100</v>
      </c>
      <c r="N193" s="31"/>
      <c r="O193" s="45" t="s">
        <v>29</v>
      </c>
      <c r="P193" s="28" t="s">
        <v>480</v>
      </c>
      <c r="Q193" s="28"/>
    </row>
    <row r="194" s="99" customFormat="1" ht="22.5" hidden="1" customHeight="1" spans="1:17">
      <c r="A194" s="119" t="s">
        <v>606</v>
      </c>
      <c r="B194" s="120"/>
      <c r="C194" s="121"/>
      <c r="D194" s="122"/>
      <c r="E194" s="128"/>
      <c r="F194" s="129"/>
      <c r="G194" s="130"/>
      <c r="H194" s="125">
        <f>SUM(H195:H196)</f>
        <v>665.96</v>
      </c>
      <c r="I194" s="125">
        <f>SUM(I195:I196)</f>
        <v>600</v>
      </c>
      <c r="J194" s="125"/>
      <c r="K194" s="125"/>
      <c r="L194" s="125"/>
      <c r="M194" s="125">
        <f>SUM(M195:M196)</f>
        <v>65.96</v>
      </c>
      <c r="N194" s="125"/>
      <c r="O194" s="161">
        <f>SUM(O195:O196)</f>
        <v>0</v>
      </c>
      <c r="P194" s="122"/>
      <c r="Q194" s="122"/>
    </row>
    <row r="195" s="97" customFormat="1" ht="45" hidden="1" spans="1:17">
      <c r="A195" s="28">
        <v>1</v>
      </c>
      <c r="B195" s="29" t="s">
        <v>41</v>
      </c>
      <c r="C195" s="28" t="s">
        <v>607</v>
      </c>
      <c r="D195" s="28" t="s">
        <v>43</v>
      </c>
      <c r="E195" s="29">
        <v>2017</v>
      </c>
      <c r="F195" s="28" t="s">
        <v>608</v>
      </c>
      <c r="G195" s="36" t="s">
        <v>609</v>
      </c>
      <c r="H195" s="58">
        <v>300</v>
      </c>
      <c r="I195" s="58">
        <v>300</v>
      </c>
      <c r="J195" s="58"/>
      <c r="K195" s="58"/>
      <c r="L195" s="58"/>
      <c r="M195" s="58"/>
      <c r="N195" s="58"/>
      <c r="O195" s="45" t="s">
        <v>29</v>
      </c>
      <c r="P195" s="28" t="s">
        <v>480</v>
      </c>
      <c r="Q195" s="29"/>
    </row>
    <row r="196" s="97" customFormat="1" ht="24" hidden="1" spans="1:17">
      <c r="A196" s="28">
        <v>2</v>
      </c>
      <c r="B196" s="29" t="s">
        <v>41</v>
      </c>
      <c r="C196" s="28" t="s">
        <v>610</v>
      </c>
      <c r="D196" s="28" t="s">
        <v>43</v>
      </c>
      <c r="E196" s="29">
        <v>2017</v>
      </c>
      <c r="F196" s="28" t="s">
        <v>611</v>
      </c>
      <c r="G196" s="36" t="s">
        <v>612</v>
      </c>
      <c r="H196" s="58">
        <v>365.96</v>
      </c>
      <c r="I196" s="58">
        <v>300</v>
      </c>
      <c r="J196" s="58"/>
      <c r="K196" s="58"/>
      <c r="L196" s="58"/>
      <c r="M196" s="58">
        <v>65.96</v>
      </c>
      <c r="N196" s="58"/>
      <c r="O196" s="45" t="s">
        <v>29</v>
      </c>
      <c r="P196" s="28" t="s">
        <v>480</v>
      </c>
      <c r="Q196" s="29"/>
    </row>
    <row r="197" s="98" customFormat="1" ht="22.5" hidden="1" customHeight="1" spans="1:17">
      <c r="A197" s="119" t="s">
        <v>613</v>
      </c>
      <c r="B197" s="120"/>
      <c r="C197" s="121"/>
      <c r="D197" s="122"/>
      <c r="E197" s="122"/>
      <c r="F197" s="122"/>
      <c r="G197" s="167"/>
      <c r="H197" s="125">
        <f>SUM(H198:H198)</f>
        <v>448.12</v>
      </c>
      <c r="I197" s="125">
        <f>SUM(I198:I198)</f>
        <v>448.12</v>
      </c>
      <c r="J197" s="125"/>
      <c r="K197" s="125"/>
      <c r="L197" s="125"/>
      <c r="M197" s="125"/>
      <c r="N197" s="125"/>
      <c r="O197" s="161">
        <f>SUM(O198:O198)</f>
        <v>56.015</v>
      </c>
      <c r="P197" s="122"/>
      <c r="Q197" s="122"/>
    </row>
    <row r="198" s="97" customFormat="1" ht="24" hidden="1" spans="1:17">
      <c r="A198" s="29">
        <v>1</v>
      </c>
      <c r="B198" s="29" t="s">
        <v>316</v>
      </c>
      <c r="C198" s="64" t="s">
        <v>614</v>
      </c>
      <c r="D198" s="29" t="s">
        <v>318</v>
      </c>
      <c r="E198" s="29">
        <v>2018</v>
      </c>
      <c r="F198" s="64" t="s">
        <v>615</v>
      </c>
      <c r="G198" s="65" t="s">
        <v>616</v>
      </c>
      <c r="H198" s="37">
        <v>448.12</v>
      </c>
      <c r="I198" s="37">
        <v>448.12</v>
      </c>
      <c r="J198" s="37"/>
      <c r="K198" s="37"/>
      <c r="L198" s="37"/>
      <c r="M198" s="37"/>
      <c r="N198" s="37"/>
      <c r="O198" s="45">
        <f>I198/8</f>
        <v>56.015</v>
      </c>
      <c r="P198" s="28" t="s">
        <v>480</v>
      </c>
      <c r="Q198" s="29"/>
    </row>
    <row r="199" s="99" customFormat="1" ht="22.5" hidden="1" customHeight="1" spans="1:17">
      <c r="A199" s="132" t="s">
        <v>372</v>
      </c>
      <c r="B199" s="133"/>
      <c r="C199" s="134"/>
      <c r="D199" s="129"/>
      <c r="E199" s="135"/>
      <c r="F199" s="129"/>
      <c r="G199" s="130"/>
      <c r="H199" s="136">
        <f>SUM(H200:H200)</f>
        <v>297.59</v>
      </c>
      <c r="I199" s="136">
        <f>SUM(I200:I200)</f>
        <v>297.59</v>
      </c>
      <c r="J199" s="136"/>
      <c r="K199" s="136"/>
      <c r="L199" s="136"/>
      <c r="M199" s="136"/>
      <c r="N199" s="136"/>
      <c r="O199" s="171">
        <f>SUM(O200:O200)</f>
        <v>0</v>
      </c>
      <c r="P199" s="129"/>
      <c r="Q199" s="129"/>
    </row>
    <row r="200" s="97" customFormat="1" ht="33.75" hidden="1" spans="1:17">
      <c r="A200" s="29">
        <v>1</v>
      </c>
      <c r="B200" s="29" t="s">
        <v>373</v>
      </c>
      <c r="C200" s="29" t="s">
        <v>617</v>
      </c>
      <c r="D200" s="63" t="s">
        <v>618</v>
      </c>
      <c r="E200" s="29">
        <v>2017</v>
      </c>
      <c r="F200" s="68" t="s">
        <v>619</v>
      </c>
      <c r="G200" s="32" t="s">
        <v>620</v>
      </c>
      <c r="H200" s="37">
        <v>297.59</v>
      </c>
      <c r="I200" s="37">
        <v>297.59</v>
      </c>
      <c r="J200" s="37"/>
      <c r="K200" s="37"/>
      <c r="L200" s="37"/>
      <c r="M200" s="37"/>
      <c r="N200" s="26"/>
      <c r="O200" s="45" t="s">
        <v>29</v>
      </c>
      <c r="P200" s="29" t="s">
        <v>480</v>
      </c>
      <c r="Q200" s="29"/>
    </row>
    <row r="201" s="98" customFormat="1" ht="22.5" hidden="1" customHeight="1" spans="1:17">
      <c r="A201" s="116" t="s">
        <v>621</v>
      </c>
      <c r="B201" s="116"/>
      <c r="C201" s="116"/>
      <c r="D201" s="116"/>
      <c r="E201" s="117"/>
      <c r="F201" s="116"/>
      <c r="G201" s="116"/>
      <c r="H201" s="118">
        <f>SUM(H202,H207,H209,H212,H214,H217)</f>
        <v>15143.66</v>
      </c>
      <c r="I201" s="118">
        <f>SUM(I202,I207,I209,I212,I214,I217)</f>
        <v>15143.66</v>
      </c>
      <c r="J201" s="118"/>
      <c r="K201" s="118"/>
      <c r="L201" s="118"/>
      <c r="M201" s="118"/>
      <c r="N201" s="118"/>
      <c r="O201" s="157">
        <f>SUM(O202,O207,O209,O212,O214,O217)</f>
        <v>1892.9575</v>
      </c>
      <c r="P201" s="116"/>
      <c r="Q201" s="116"/>
    </row>
    <row r="202" s="98" customFormat="1" ht="22.5" hidden="1" customHeight="1" spans="1:17">
      <c r="A202" s="132" t="s">
        <v>622</v>
      </c>
      <c r="B202" s="133"/>
      <c r="C202" s="134"/>
      <c r="D202" s="129"/>
      <c r="E202" s="135"/>
      <c r="F202" s="129"/>
      <c r="G202" s="130"/>
      <c r="H202" s="136">
        <f>SUM(H203:H206)</f>
        <v>4099.38</v>
      </c>
      <c r="I202" s="136">
        <f>SUM(I203:I206)</f>
        <v>4099.38</v>
      </c>
      <c r="J202" s="136"/>
      <c r="K202" s="136"/>
      <c r="L202" s="136"/>
      <c r="M202" s="136"/>
      <c r="N202" s="136"/>
      <c r="O202" s="183">
        <f>SUM(O203:O206)</f>
        <v>512.4225</v>
      </c>
      <c r="P202" s="129"/>
      <c r="Q202" s="122"/>
    </row>
    <row r="203" s="97" customFormat="1" ht="60" hidden="1" spans="1:17">
      <c r="A203" s="31">
        <v>1</v>
      </c>
      <c r="B203" s="31" t="s">
        <v>62</v>
      </c>
      <c r="C203" s="29" t="s">
        <v>623</v>
      </c>
      <c r="D203" s="29" t="s">
        <v>624</v>
      </c>
      <c r="E203" s="29">
        <v>2018</v>
      </c>
      <c r="F203" s="29" t="s">
        <v>69</v>
      </c>
      <c r="G203" s="54" t="s">
        <v>625</v>
      </c>
      <c r="H203" s="29">
        <v>1899.8</v>
      </c>
      <c r="I203" s="29">
        <v>1899.8</v>
      </c>
      <c r="J203" s="29"/>
      <c r="K203" s="29"/>
      <c r="L203" s="31"/>
      <c r="M203" s="31"/>
      <c r="N203" s="31"/>
      <c r="O203" s="45">
        <f>I203/8</f>
        <v>237.475</v>
      </c>
      <c r="P203" s="26" t="s">
        <v>626</v>
      </c>
      <c r="Q203" s="28"/>
    </row>
    <row r="204" s="97" customFormat="1" ht="33.75" hidden="1" spans="1:17">
      <c r="A204" s="31">
        <v>2</v>
      </c>
      <c r="B204" s="31" t="s">
        <v>62</v>
      </c>
      <c r="C204" s="29" t="s">
        <v>627</v>
      </c>
      <c r="D204" s="28" t="s">
        <v>628</v>
      </c>
      <c r="E204" s="29">
        <v>2018</v>
      </c>
      <c r="F204" s="29" t="s">
        <v>629</v>
      </c>
      <c r="G204" s="61" t="s">
        <v>630</v>
      </c>
      <c r="H204" s="29">
        <v>999.93</v>
      </c>
      <c r="I204" s="29">
        <v>999.93</v>
      </c>
      <c r="J204" s="29"/>
      <c r="K204" s="29"/>
      <c r="L204" s="31"/>
      <c r="M204" s="31"/>
      <c r="N204" s="31"/>
      <c r="O204" s="45">
        <f>I204/8</f>
        <v>124.99125</v>
      </c>
      <c r="P204" s="26" t="s">
        <v>626</v>
      </c>
      <c r="Q204" s="28"/>
    </row>
    <row r="205" s="97" customFormat="1" ht="24" hidden="1" spans="1:17">
      <c r="A205" s="31">
        <v>3</v>
      </c>
      <c r="B205" s="31" t="s">
        <v>62</v>
      </c>
      <c r="C205" s="29" t="s">
        <v>631</v>
      </c>
      <c r="D205" s="28" t="s">
        <v>64</v>
      </c>
      <c r="E205" s="29">
        <v>2018</v>
      </c>
      <c r="F205" s="29" t="s">
        <v>69</v>
      </c>
      <c r="G205" s="54" t="s">
        <v>632</v>
      </c>
      <c r="H205" s="29">
        <v>999.67</v>
      </c>
      <c r="I205" s="29">
        <v>999.67</v>
      </c>
      <c r="J205" s="29"/>
      <c r="K205" s="26"/>
      <c r="L205" s="26"/>
      <c r="M205" s="26"/>
      <c r="N205" s="26"/>
      <c r="O205" s="45">
        <f>I205/8</f>
        <v>124.95875</v>
      </c>
      <c r="P205" s="26" t="s">
        <v>626</v>
      </c>
      <c r="Q205" s="28"/>
    </row>
    <row r="206" s="97" customFormat="1" ht="24" hidden="1" spans="1:17">
      <c r="A206" s="31">
        <v>4</v>
      </c>
      <c r="B206" s="31" t="s">
        <v>62</v>
      </c>
      <c r="C206" s="29" t="s">
        <v>633</v>
      </c>
      <c r="D206" s="28" t="s">
        <v>634</v>
      </c>
      <c r="E206" s="29">
        <v>2018</v>
      </c>
      <c r="F206" s="29" t="s">
        <v>635</v>
      </c>
      <c r="G206" s="32" t="s">
        <v>636</v>
      </c>
      <c r="H206" s="29">
        <v>199.98</v>
      </c>
      <c r="I206" s="29">
        <v>199.98</v>
      </c>
      <c r="J206" s="29"/>
      <c r="K206" s="26"/>
      <c r="L206" s="26"/>
      <c r="M206" s="26"/>
      <c r="N206" s="26"/>
      <c r="O206" s="45">
        <f>I206/8</f>
        <v>24.9975</v>
      </c>
      <c r="P206" s="26" t="s">
        <v>626</v>
      </c>
      <c r="Q206" s="28"/>
    </row>
    <row r="207" s="99" customFormat="1" ht="22.5" hidden="1" customHeight="1" spans="1:17">
      <c r="A207" s="137" t="s">
        <v>637</v>
      </c>
      <c r="B207" s="138"/>
      <c r="C207" s="139"/>
      <c r="D207" s="140"/>
      <c r="E207" s="123"/>
      <c r="F207" s="140"/>
      <c r="G207" s="141"/>
      <c r="H207" s="125">
        <f>SUM(H208:H208)</f>
        <v>4000</v>
      </c>
      <c r="I207" s="125">
        <f>SUM(I208:I208)</f>
        <v>4000</v>
      </c>
      <c r="J207" s="125"/>
      <c r="K207" s="125"/>
      <c r="L207" s="125"/>
      <c r="M207" s="125"/>
      <c r="N207" s="125"/>
      <c r="O207" s="161">
        <f>SUM(O208:O208)</f>
        <v>500</v>
      </c>
      <c r="P207" s="122"/>
      <c r="Q207" s="122"/>
    </row>
    <row r="208" s="97" customFormat="1" ht="24" hidden="1" spans="1:17">
      <c r="A208" s="172">
        <v>1</v>
      </c>
      <c r="B208" s="173" t="s">
        <v>76</v>
      </c>
      <c r="C208" s="174" t="s">
        <v>638</v>
      </c>
      <c r="D208" s="175" t="s">
        <v>639</v>
      </c>
      <c r="E208" s="29">
        <v>2018</v>
      </c>
      <c r="F208" s="62" t="s">
        <v>640</v>
      </c>
      <c r="G208" s="78" t="s">
        <v>641</v>
      </c>
      <c r="H208" s="79">
        <v>4000</v>
      </c>
      <c r="I208" s="79">
        <v>4000</v>
      </c>
      <c r="J208" s="79"/>
      <c r="K208" s="79"/>
      <c r="L208" s="79"/>
      <c r="M208" s="79"/>
      <c r="N208" s="79"/>
      <c r="O208" s="47">
        <f>I208/8</f>
        <v>500</v>
      </c>
      <c r="P208" s="31" t="s">
        <v>626</v>
      </c>
      <c r="Q208" s="29"/>
    </row>
    <row r="209" s="102" customFormat="1" ht="18" hidden="1" customHeight="1" spans="1:17">
      <c r="A209" s="49" t="s">
        <v>642</v>
      </c>
      <c r="B209" s="49"/>
      <c r="C209" s="49"/>
      <c r="D209" s="176"/>
      <c r="E209" s="122"/>
      <c r="F209" s="177"/>
      <c r="G209" s="178"/>
      <c r="H209" s="179">
        <f>SUM(H210,H211)</f>
        <v>3000</v>
      </c>
      <c r="I209" s="179">
        <f>SUM(I210,I211)</f>
        <v>3000</v>
      </c>
      <c r="J209" s="179"/>
      <c r="K209" s="179"/>
      <c r="L209" s="179"/>
      <c r="M209" s="179"/>
      <c r="N209" s="179"/>
      <c r="O209" s="184">
        <f>SUM(O210,O211)</f>
        <v>375</v>
      </c>
      <c r="P209" s="145"/>
      <c r="Q209" s="122"/>
    </row>
    <row r="210" s="100" customFormat="1" ht="44" hidden="1" customHeight="1" spans="1:17">
      <c r="A210" s="29">
        <v>1</v>
      </c>
      <c r="B210" s="29" t="s">
        <v>24</v>
      </c>
      <c r="C210" s="29" t="s">
        <v>643</v>
      </c>
      <c r="D210" s="29" t="s">
        <v>473</v>
      </c>
      <c r="E210" s="29">
        <v>2019</v>
      </c>
      <c r="F210" s="29" t="s">
        <v>470</v>
      </c>
      <c r="G210" s="32" t="s">
        <v>644</v>
      </c>
      <c r="H210" s="29">
        <v>2700</v>
      </c>
      <c r="I210" s="38">
        <v>2700</v>
      </c>
      <c r="J210" s="38"/>
      <c r="K210" s="29"/>
      <c r="L210" s="31"/>
      <c r="M210" s="31"/>
      <c r="N210" s="31"/>
      <c r="O210" s="45">
        <f>I210/8</f>
        <v>337.5</v>
      </c>
      <c r="P210" s="31" t="s">
        <v>626</v>
      </c>
      <c r="Q210" s="29"/>
    </row>
    <row r="211" s="100" customFormat="1" ht="39" hidden="1" customHeight="1" spans="1:17">
      <c r="A211" s="180">
        <v>2</v>
      </c>
      <c r="B211" s="154" t="s">
        <v>24</v>
      </c>
      <c r="C211" s="181" t="s">
        <v>645</v>
      </c>
      <c r="D211" s="29" t="s">
        <v>473</v>
      </c>
      <c r="E211" s="29">
        <v>2019</v>
      </c>
      <c r="F211" s="29" t="s">
        <v>470</v>
      </c>
      <c r="G211" s="182" t="s">
        <v>646</v>
      </c>
      <c r="H211" s="29">
        <v>300</v>
      </c>
      <c r="I211" s="38">
        <v>300</v>
      </c>
      <c r="J211" s="38"/>
      <c r="K211" s="29"/>
      <c r="L211" s="31"/>
      <c r="M211" s="31"/>
      <c r="N211" s="31"/>
      <c r="O211" s="45">
        <f>I211/8</f>
        <v>37.5</v>
      </c>
      <c r="P211" s="31" t="s">
        <v>626</v>
      </c>
      <c r="Q211" s="29"/>
    </row>
    <row r="212" s="101" customFormat="1" ht="22.5" hidden="1" customHeight="1" spans="1:17">
      <c r="A212" s="149" t="s">
        <v>647</v>
      </c>
      <c r="B212" s="150"/>
      <c r="C212" s="150"/>
      <c r="D212" s="150"/>
      <c r="E212" s="150"/>
      <c r="F212" s="150"/>
      <c r="G212" s="151"/>
      <c r="H212" s="125">
        <f>SUM(H213:H213)</f>
        <v>1999.91</v>
      </c>
      <c r="I212" s="125">
        <f>SUM(I213:I213)</f>
        <v>1999.91</v>
      </c>
      <c r="J212" s="125"/>
      <c r="K212" s="125"/>
      <c r="L212" s="125"/>
      <c r="M212" s="125"/>
      <c r="N212" s="125"/>
      <c r="O212" s="161">
        <f>SUM(O213:O213)</f>
        <v>249.98875</v>
      </c>
      <c r="P212" s="162"/>
      <c r="Q212" s="162"/>
    </row>
    <row r="213" s="97" customFormat="1" ht="24" hidden="1" spans="1:17">
      <c r="A213" s="29">
        <v>1</v>
      </c>
      <c r="B213" s="29" t="s">
        <v>104</v>
      </c>
      <c r="C213" s="29" t="s">
        <v>648</v>
      </c>
      <c r="D213" s="29" t="s">
        <v>106</v>
      </c>
      <c r="E213" s="29">
        <v>2018</v>
      </c>
      <c r="F213" s="29" t="s">
        <v>649</v>
      </c>
      <c r="G213" s="32" t="s">
        <v>650</v>
      </c>
      <c r="H213" s="29">
        <v>1999.91</v>
      </c>
      <c r="I213" s="29">
        <v>1999.91</v>
      </c>
      <c r="J213" s="29"/>
      <c r="K213" s="29"/>
      <c r="L213" s="29"/>
      <c r="M213" s="29"/>
      <c r="N213" s="29"/>
      <c r="O213" s="45">
        <f>I213/8</f>
        <v>249.98875</v>
      </c>
      <c r="P213" s="26" t="s">
        <v>626</v>
      </c>
      <c r="Q213" s="28"/>
    </row>
    <row r="214" s="99" customFormat="1" ht="22.5" hidden="1" customHeight="1" spans="1:17">
      <c r="A214" s="119" t="s">
        <v>606</v>
      </c>
      <c r="B214" s="120"/>
      <c r="C214" s="121"/>
      <c r="D214" s="122"/>
      <c r="E214" s="128"/>
      <c r="F214" s="129"/>
      <c r="G214" s="130"/>
      <c r="H214" s="125">
        <f>SUM(H215:H216)</f>
        <v>1344.38</v>
      </c>
      <c r="I214" s="125">
        <f>SUM(I215:I216)</f>
        <v>1344.38</v>
      </c>
      <c r="J214" s="125"/>
      <c r="K214" s="125"/>
      <c r="L214" s="125"/>
      <c r="M214" s="125"/>
      <c r="N214" s="125"/>
      <c r="O214" s="161">
        <f>SUM(O215:O216)</f>
        <v>168.0475</v>
      </c>
      <c r="P214" s="122"/>
      <c r="Q214" s="122"/>
    </row>
    <row r="215" s="97" customFormat="1" ht="24" hidden="1" spans="1:17">
      <c r="A215" s="28">
        <v>1</v>
      </c>
      <c r="B215" s="29" t="s">
        <v>41</v>
      </c>
      <c r="C215" s="29" t="s">
        <v>651</v>
      </c>
      <c r="D215" s="29" t="s">
        <v>43</v>
      </c>
      <c r="E215" s="29">
        <v>2017</v>
      </c>
      <c r="F215" s="29" t="s">
        <v>65</v>
      </c>
      <c r="G215" s="32" t="s">
        <v>652</v>
      </c>
      <c r="H215" s="37">
        <v>1194.39</v>
      </c>
      <c r="I215" s="37">
        <v>1194.39</v>
      </c>
      <c r="J215" s="37"/>
      <c r="K215" s="37"/>
      <c r="L215" s="37"/>
      <c r="M215" s="37"/>
      <c r="N215" s="37"/>
      <c r="O215" s="72">
        <f>I215/8</f>
        <v>149.29875</v>
      </c>
      <c r="P215" s="26" t="s">
        <v>626</v>
      </c>
      <c r="Q215" s="29"/>
    </row>
    <row r="216" s="97" customFormat="1" ht="24" hidden="1" spans="1:17">
      <c r="A216" s="28">
        <v>2</v>
      </c>
      <c r="B216" s="29" t="s">
        <v>41</v>
      </c>
      <c r="C216" s="29" t="s">
        <v>653</v>
      </c>
      <c r="D216" s="29" t="s">
        <v>43</v>
      </c>
      <c r="E216" s="29">
        <v>2017</v>
      </c>
      <c r="F216" s="29" t="s">
        <v>654</v>
      </c>
      <c r="G216" s="32" t="s">
        <v>655</v>
      </c>
      <c r="H216" s="37">
        <v>149.99</v>
      </c>
      <c r="I216" s="37">
        <v>149.99</v>
      </c>
      <c r="J216" s="37"/>
      <c r="K216" s="37"/>
      <c r="L216" s="37"/>
      <c r="M216" s="58"/>
      <c r="N216" s="58"/>
      <c r="O216" s="72">
        <f>I216/8</f>
        <v>18.74875</v>
      </c>
      <c r="P216" s="26" t="s">
        <v>626</v>
      </c>
      <c r="Q216" s="29"/>
    </row>
    <row r="217" s="98" customFormat="1" ht="22.5" hidden="1" customHeight="1" spans="1:17">
      <c r="A217" s="142" t="s">
        <v>656</v>
      </c>
      <c r="B217" s="143"/>
      <c r="C217" s="144"/>
      <c r="D217" s="145"/>
      <c r="E217" s="145"/>
      <c r="F217" s="145"/>
      <c r="G217" s="146"/>
      <c r="H217" s="147">
        <f>SUM(H218:H218)</f>
        <v>699.99</v>
      </c>
      <c r="I217" s="147">
        <f>SUM(I218:I218)</f>
        <v>699.99</v>
      </c>
      <c r="J217" s="147"/>
      <c r="K217" s="147"/>
      <c r="L217" s="147"/>
      <c r="M217" s="147"/>
      <c r="N217" s="147"/>
      <c r="O217" s="161">
        <f>SUM(O218:O218)</f>
        <v>87.49875</v>
      </c>
      <c r="P217" s="145"/>
      <c r="Q217" s="145"/>
    </row>
    <row r="218" s="100" customFormat="1" ht="36" hidden="1" spans="1:17">
      <c r="A218" s="29">
        <v>1</v>
      </c>
      <c r="B218" s="29" t="s">
        <v>82</v>
      </c>
      <c r="C218" s="29" t="s">
        <v>657</v>
      </c>
      <c r="D218" s="29" t="s">
        <v>658</v>
      </c>
      <c r="E218" s="29">
        <v>2017</v>
      </c>
      <c r="F218" s="29" t="s">
        <v>659</v>
      </c>
      <c r="G218" s="32" t="s">
        <v>660</v>
      </c>
      <c r="H218" s="29">
        <v>699.99</v>
      </c>
      <c r="I218" s="29">
        <v>699.99</v>
      </c>
      <c r="J218" s="29"/>
      <c r="K218" s="31"/>
      <c r="L218" s="31"/>
      <c r="M218" s="31"/>
      <c r="N218" s="31"/>
      <c r="O218" s="45">
        <f t="shared" ref="O216:O230" si="12">I218/8</f>
        <v>87.49875</v>
      </c>
      <c r="P218" s="31" t="s">
        <v>626</v>
      </c>
      <c r="Q218" s="29"/>
    </row>
    <row r="219" s="98" customFormat="1" ht="22.5" hidden="1" customHeight="1" spans="1:17">
      <c r="A219" s="116" t="s">
        <v>661</v>
      </c>
      <c r="B219" s="116"/>
      <c r="C219" s="116"/>
      <c r="D219" s="116"/>
      <c r="E219" s="117"/>
      <c r="F219" s="116"/>
      <c r="G219" s="116"/>
      <c r="H219" s="118">
        <f t="shared" ref="H219:O219" si="13">SUM(H220,H302,H250,H439,H357,H280,H409,H329,H396,H374,H427)</f>
        <v>418594.4561</v>
      </c>
      <c r="I219" s="118">
        <f t="shared" si="13"/>
        <v>296062.775</v>
      </c>
      <c r="J219" s="118">
        <f t="shared" si="13"/>
        <v>11900</v>
      </c>
      <c r="K219" s="118">
        <f t="shared" si="13"/>
        <v>16132</v>
      </c>
      <c r="L219" s="118">
        <f t="shared" si="13"/>
        <v>11047.46</v>
      </c>
      <c r="M219" s="118">
        <f t="shared" si="13"/>
        <v>12488.712</v>
      </c>
      <c r="N219" s="118">
        <f t="shared" si="13"/>
        <v>70983.5891</v>
      </c>
      <c r="O219" s="157">
        <f t="shared" si="13"/>
        <v>37252.186525</v>
      </c>
      <c r="P219" s="116"/>
      <c r="Q219" s="116"/>
    </row>
    <row r="220" s="99" customFormat="1" ht="22.5" hidden="1" customHeight="1" spans="1:17">
      <c r="A220" s="119" t="s">
        <v>662</v>
      </c>
      <c r="B220" s="120"/>
      <c r="C220" s="121"/>
      <c r="D220" s="122"/>
      <c r="E220" s="123"/>
      <c r="F220" s="122"/>
      <c r="G220" s="124"/>
      <c r="H220" s="125">
        <f t="shared" ref="H220:O220" si="14">SUM(H221:H249)</f>
        <v>86567.6161</v>
      </c>
      <c r="I220" s="125">
        <f t="shared" si="14"/>
        <v>64258.9861</v>
      </c>
      <c r="J220" s="125">
        <f t="shared" si="14"/>
        <v>1410</v>
      </c>
      <c r="K220" s="125">
        <f t="shared" si="14"/>
        <v>9500</v>
      </c>
      <c r="L220" s="125">
        <f t="shared" si="14"/>
        <v>2263.48</v>
      </c>
      <c r="M220" s="125">
        <f t="shared" si="14"/>
        <v>3283.15</v>
      </c>
      <c r="N220" s="125">
        <f t="shared" si="14"/>
        <v>5852</v>
      </c>
      <c r="O220" s="140">
        <f t="shared" si="14"/>
        <v>8080.5625125</v>
      </c>
      <c r="P220" s="122"/>
      <c r="Q220" s="122"/>
    </row>
    <row r="221" s="100" customFormat="1" ht="24" hidden="1" spans="1:17">
      <c r="A221" s="26">
        <v>1</v>
      </c>
      <c r="B221" s="31" t="s">
        <v>115</v>
      </c>
      <c r="C221" s="29" t="s">
        <v>663</v>
      </c>
      <c r="D221" s="29" t="s">
        <v>664</v>
      </c>
      <c r="E221" s="29">
        <v>2016</v>
      </c>
      <c r="F221" s="29" t="s">
        <v>131</v>
      </c>
      <c r="G221" s="32" t="s">
        <v>665</v>
      </c>
      <c r="H221" s="29">
        <v>13500</v>
      </c>
      <c r="I221" s="38">
        <v>1960</v>
      </c>
      <c r="J221" s="38"/>
      <c r="K221" s="29">
        <v>9500</v>
      </c>
      <c r="L221" s="31"/>
      <c r="M221" s="46">
        <v>2040</v>
      </c>
      <c r="N221" s="31"/>
      <c r="O221" s="45">
        <f t="shared" si="12"/>
        <v>245</v>
      </c>
      <c r="P221" s="29" t="s">
        <v>666</v>
      </c>
      <c r="Q221" s="29"/>
    </row>
    <row r="222" s="100" customFormat="1" ht="24" hidden="1" spans="1:17">
      <c r="A222" s="26">
        <v>2</v>
      </c>
      <c r="B222" s="31" t="s">
        <v>115</v>
      </c>
      <c r="C222" s="29" t="s">
        <v>667</v>
      </c>
      <c r="D222" s="29" t="s">
        <v>117</v>
      </c>
      <c r="E222" s="29">
        <v>2017</v>
      </c>
      <c r="F222" s="29" t="s">
        <v>131</v>
      </c>
      <c r="G222" s="32" t="s">
        <v>668</v>
      </c>
      <c r="H222" s="29">
        <v>1367.4761</v>
      </c>
      <c r="I222" s="38">
        <v>1367.4761</v>
      </c>
      <c r="J222" s="38"/>
      <c r="K222" s="29"/>
      <c r="L222" s="31"/>
      <c r="M222" s="46"/>
      <c r="N222" s="31"/>
      <c r="O222" s="45">
        <f t="shared" si="12"/>
        <v>170.9345125</v>
      </c>
      <c r="P222" s="29" t="s">
        <v>666</v>
      </c>
      <c r="Q222" s="29"/>
    </row>
    <row r="223" s="100" customFormat="1" ht="45" hidden="1" spans="1:17">
      <c r="A223" s="26">
        <v>3</v>
      </c>
      <c r="B223" s="31" t="s">
        <v>115</v>
      </c>
      <c r="C223" s="29" t="s">
        <v>669</v>
      </c>
      <c r="D223" s="29" t="s">
        <v>670</v>
      </c>
      <c r="E223" s="29">
        <v>2017</v>
      </c>
      <c r="F223" s="29" t="s">
        <v>671</v>
      </c>
      <c r="G223" s="32" t="s">
        <v>672</v>
      </c>
      <c r="H223" s="29">
        <v>5771.63</v>
      </c>
      <c r="I223" s="38">
        <v>5771.63</v>
      </c>
      <c r="J223" s="38"/>
      <c r="K223" s="29"/>
      <c r="L223" s="31"/>
      <c r="M223" s="46"/>
      <c r="N223" s="31"/>
      <c r="O223" s="45">
        <f t="shared" si="12"/>
        <v>721.45375</v>
      </c>
      <c r="P223" s="29" t="s">
        <v>666</v>
      </c>
      <c r="Q223" s="29"/>
    </row>
    <row r="224" s="97" customFormat="1" ht="33.75" hidden="1" spans="1:17">
      <c r="A224" s="26">
        <v>4</v>
      </c>
      <c r="B224" s="31" t="s">
        <v>115</v>
      </c>
      <c r="C224" s="27" t="s">
        <v>673</v>
      </c>
      <c r="D224" s="29" t="s">
        <v>674</v>
      </c>
      <c r="E224" s="33">
        <v>2017</v>
      </c>
      <c r="F224" s="27" t="s">
        <v>675</v>
      </c>
      <c r="G224" s="30" t="s">
        <v>676</v>
      </c>
      <c r="H224" s="34">
        <v>1000</v>
      </c>
      <c r="I224" s="38">
        <v>1000</v>
      </c>
      <c r="J224" s="38"/>
      <c r="K224" s="37"/>
      <c r="L224" s="37"/>
      <c r="M224" s="37"/>
      <c r="N224" s="37"/>
      <c r="O224" s="45">
        <f t="shared" si="12"/>
        <v>125</v>
      </c>
      <c r="P224" s="28" t="s">
        <v>666</v>
      </c>
      <c r="Q224" s="29"/>
    </row>
    <row r="225" s="100" customFormat="1" hidden="1" spans="1:17">
      <c r="A225" s="26">
        <v>5</v>
      </c>
      <c r="B225" s="31" t="s">
        <v>115</v>
      </c>
      <c r="C225" s="29" t="s">
        <v>677</v>
      </c>
      <c r="D225" s="29" t="s">
        <v>678</v>
      </c>
      <c r="E225" s="29">
        <v>2017</v>
      </c>
      <c r="F225" s="29" t="s">
        <v>679</v>
      </c>
      <c r="G225" s="32" t="s">
        <v>680</v>
      </c>
      <c r="H225" s="29">
        <v>3999.92</v>
      </c>
      <c r="I225" s="38">
        <v>3999.92</v>
      </c>
      <c r="J225" s="38"/>
      <c r="K225" s="29"/>
      <c r="L225" s="31"/>
      <c r="M225" s="46"/>
      <c r="N225" s="31"/>
      <c r="O225" s="45">
        <f t="shared" si="12"/>
        <v>499.99</v>
      </c>
      <c r="P225" s="29" t="s">
        <v>666</v>
      </c>
      <c r="Q225" s="29"/>
    </row>
    <row r="226" s="100" customFormat="1" ht="56.25" hidden="1" spans="1:17">
      <c r="A226" s="26">
        <v>6</v>
      </c>
      <c r="B226" s="31" t="s">
        <v>115</v>
      </c>
      <c r="C226" s="29" t="s">
        <v>681</v>
      </c>
      <c r="D226" s="29" t="s">
        <v>117</v>
      </c>
      <c r="E226" s="29">
        <v>2017</v>
      </c>
      <c r="F226" s="29" t="s">
        <v>682</v>
      </c>
      <c r="G226" s="32" t="s">
        <v>683</v>
      </c>
      <c r="H226" s="29">
        <v>999.92</v>
      </c>
      <c r="I226" s="38">
        <v>999.92</v>
      </c>
      <c r="J226" s="38"/>
      <c r="K226" s="29"/>
      <c r="L226" s="31"/>
      <c r="M226" s="46"/>
      <c r="N226" s="31"/>
      <c r="O226" s="45">
        <f t="shared" si="12"/>
        <v>124.99</v>
      </c>
      <c r="P226" s="29" t="s">
        <v>666</v>
      </c>
      <c r="Q226" s="29"/>
    </row>
    <row r="227" s="100" customFormat="1" ht="22.5" hidden="1" spans="1:17">
      <c r="A227" s="26">
        <v>7</v>
      </c>
      <c r="B227" s="31" t="s">
        <v>115</v>
      </c>
      <c r="C227" s="29" t="s">
        <v>684</v>
      </c>
      <c r="D227" s="29" t="s">
        <v>685</v>
      </c>
      <c r="E227" s="29">
        <v>2017</v>
      </c>
      <c r="F227" s="29" t="s">
        <v>129</v>
      </c>
      <c r="G227" s="32" t="s">
        <v>686</v>
      </c>
      <c r="H227" s="29">
        <v>3999.99</v>
      </c>
      <c r="I227" s="38">
        <v>3999.99</v>
      </c>
      <c r="J227" s="38"/>
      <c r="K227" s="29"/>
      <c r="L227" s="31"/>
      <c r="M227" s="46"/>
      <c r="N227" s="31"/>
      <c r="O227" s="45">
        <f t="shared" si="12"/>
        <v>499.99875</v>
      </c>
      <c r="P227" s="29" t="s">
        <v>666</v>
      </c>
      <c r="Q227" s="29"/>
    </row>
    <row r="228" s="100" customFormat="1" ht="22.5" hidden="1" spans="1:17">
      <c r="A228" s="26">
        <v>8</v>
      </c>
      <c r="B228" s="31" t="s">
        <v>115</v>
      </c>
      <c r="C228" s="29" t="s">
        <v>687</v>
      </c>
      <c r="D228" s="29" t="s">
        <v>688</v>
      </c>
      <c r="E228" s="29">
        <v>2017</v>
      </c>
      <c r="F228" s="29" t="s">
        <v>270</v>
      </c>
      <c r="G228" s="32" t="s">
        <v>689</v>
      </c>
      <c r="H228" s="29">
        <v>999.73</v>
      </c>
      <c r="I228" s="38">
        <v>999.73</v>
      </c>
      <c r="J228" s="38"/>
      <c r="K228" s="29"/>
      <c r="L228" s="31"/>
      <c r="M228" s="46"/>
      <c r="N228" s="31"/>
      <c r="O228" s="45">
        <f t="shared" si="12"/>
        <v>124.96625</v>
      </c>
      <c r="P228" s="29" t="s">
        <v>666</v>
      </c>
      <c r="Q228" s="29"/>
    </row>
    <row r="229" s="100" customFormat="1" ht="33.75" hidden="1" spans="1:17">
      <c r="A229" s="26">
        <v>9</v>
      </c>
      <c r="B229" s="31" t="s">
        <v>115</v>
      </c>
      <c r="C229" s="29" t="s">
        <v>690</v>
      </c>
      <c r="D229" s="29" t="s">
        <v>691</v>
      </c>
      <c r="E229" s="29">
        <v>2017</v>
      </c>
      <c r="F229" s="29" t="s">
        <v>692</v>
      </c>
      <c r="G229" s="32" t="s">
        <v>693</v>
      </c>
      <c r="H229" s="29">
        <v>999.85</v>
      </c>
      <c r="I229" s="38">
        <v>999.85</v>
      </c>
      <c r="J229" s="38"/>
      <c r="K229" s="29"/>
      <c r="L229" s="31"/>
      <c r="M229" s="46"/>
      <c r="N229" s="31"/>
      <c r="O229" s="45">
        <f t="shared" si="12"/>
        <v>124.98125</v>
      </c>
      <c r="P229" s="29" t="s">
        <v>666</v>
      </c>
      <c r="Q229" s="29"/>
    </row>
    <row r="230" s="100" customFormat="1" ht="22.5" hidden="1" spans="1:17">
      <c r="A230" s="26">
        <v>10</v>
      </c>
      <c r="B230" s="31" t="s">
        <v>115</v>
      </c>
      <c r="C230" s="29" t="s">
        <v>694</v>
      </c>
      <c r="D230" s="29" t="s">
        <v>695</v>
      </c>
      <c r="E230" s="29">
        <v>2017</v>
      </c>
      <c r="F230" s="29" t="s">
        <v>696</v>
      </c>
      <c r="G230" s="32" t="s">
        <v>697</v>
      </c>
      <c r="H230" s="29">
        <v>999.89</v>
      </c>
      <c r="I230" s="38">
        <v>999.89</v>
      </c>
      <c r="J230" s="38"/>
      <c r="K230" s="29"/>
      <c r="L230" s="31"/>
      <c r="M230" s="46"/>
      <c r="N230" s="31"/>
      <c r="O230" s="45">
        <f t="shared" si="12"/>
        <v>124.98625</v>
      </c>
      <c r="P230" s="29" t="s">
        <v>666</v>
      </c>
      <c r="Q230" s="29"/>
    </row>
    <row r="231" s="100" customFormat="1" ht="24" hidden="1" customHeight="1" spans="1:17">
      <c r="A231" s="26">
        <v>11</v>
      </c>
      <c r="B231" s="31" t="s">
        <v>115</v>
      </c>
      <c r="C231" s="29" t="s">
        <v>698</v>
      </c>
      <c r="D231" s="29" t="s">
        <v>699</v>
      </c>
      <c r="E231" s="29">
        <v>2017</v>
      </c>
      <c r="F231" s="29" t="s">
        <v>504</v>
      </c>
      <c r="G231" s="32" t="s">
        <v>700</v>
      </c>
      <c r="H231" s="29">
        <v>299.96</v>
      </c>
      <c r="I231" s="38">
        <v>299.96</v>
      </c>
      <c r="J231" s="38"/>
      <c r="K231" s="29"/>
      <c r="L231" s="31"/>
      <c r="M231" s="46"/>
      <c r="N231" s="31"/>
      <c r="O231" s="45" t="s">
        <v>29</v>
      </c>
      <c r="P231" s="29" t="s">
        <v>666</v>
      </c>
      <c r="Q231" s="29"/>
    </row>
    <row r="232" s="97" customFormat="1" ht="24" hidden="1" spans="1:17">
      <c r="A232" s="26">
        <v>12</v>
      </c>
      <c r="B232" s="26" t="s">
        <v>115</v>
      </c>
      <c r="C232" s="27" t="s">
        <v>701</v>
      </c>
      <c r="D232" s="29" t="s">
        <v>702</v>
      </c>
      <c r="E232" s="29">
        <v>2017</v>
      </c>
      <c r="F232" s="27" t="s">
        <v>679</v>
      </c>
      <c r="G232" s="30" t="s">
        <v>703</v>
      </c>
      <c r="H232" s="29">
        <v>300.28</v>
      </c>
      <c r="I232" s="38">
        <v>300</v>
      </c>
      <c r="J232" s="38"/>
      <c r="K232" s="29"/>
      <c r="L232" s="31"/>
      <c r="M232" s="46">
        <v>0.28</v>
      </c>
      <c r="N232" s="31"/>
      <c r="O232" s="45" t="s">
        <v>29</v>
      </c>
      <c r="P232" s="29" t="s">
        <v>666</v>
      </c>
      <c r="Q232" s="29"/>
    </row>
    <row r="233" s="97" customFormat="1" ht="36" hidden="1" spans="1:17">
      <c r="A233" s="26">
        <v>13</v>
      </c>
      <c r="B233" s="26" t="s">
        <v>115</v>
      </c>
      <c r="C233" s="27" t="s">
        <v>704</v>
      </c>
      <c r="D233" s="29" t="s">
        <v>705</v>
      </c>
      <c r="E233" s="29">
        <v>2017</v>
      </c>
      <c r="F233" s="27" t="s">
        <v>682</v>
      </c>
      <c r="G233" s="30" t="s">
        <v>706</v>
      </c>
      <c r="H233" s="29">
        <v>300.2</v>
      </c>
      <c r="I233" s="38">
        <v>300</v>
      </c>
      <c r="J233" s="38"/>
      <c r="K233" s="29"/>
      <c r="L233" s="31"/>
      <c r="M233" s="46">
        <v>0.2</v>
      </c>
      <c r="N233" s="31"/>
      <c r="O233" s="45" t="s">
        <v>29</v>
      </c>
      <c r="P233" s="29" t="s">
        <v>666</v>
      </c>
      <c r="Q233" s="29"/>
    </row>
    <row r="234" s="97" customFormat="1" ht="24" hidden="1" spans="1:17">
      <c r="A234" s="26">
        <v>14</v>
      </c>
      <c r="B234" s="26" t="s">
        <v>115</v>
      </c>
      <c r="C234" s="27" t="s">
        <v>707</v>
      </c>
      <c r="D234" s="29" t="s">
        <v>708</v>
      </c>
      <c r="E234" s="29">
        <v>2017</v>
      </c>
      <c r="F234" s="27" t="s">
        <v>709</v>
      </c>
      <c r="G234" s="32" t="s">
        <v>710</v>
      </c>
      <c r="H234" s="29">
        <v>250.32</v>
      </c>
      <c r="I234" s="38">
        <v>250</v>
      </c>
      <c r="J234" s="38"/>
      <c r="K234" s="29"/>
      <c r="L234" s="31"/>
      <c r="M234" s="46">
        <v>0.32</v>
      </c>
      <c r="N234" s="31"/>
      <c r="O234" s="45" t="s">
        <v>29</v>
      </c>
      <c r="P234" s="29" t="s">
        <v>666</v>
      </c>
      <c r="Q234" s="29"/>
    </row>
    <row r="235" s="97" customFormat="1" ht="24" hidden="1" spans="1:17">
      <c r="A235" s="26">
        <v>15</v>
      </c>
      <c r="B235" s="26" t="s">
        <v>115</v>
      </c>
      <c r="C235" s="27" t="s">
        <v>711</v>
      </c>
      <c r="D235" s="29" t="s">
        <v>712</v>
      </c>
      <c r="E235" s="29">
        <v>2017</v>
      </c>
      <c r="F235" s="27" t="s">
        <v>129</v>
      </c>
      <c r="G235" s="30" t="s">
        <v>713</v>
      </c>
      <c r="H235" s="29">
        <v>299.74</v>
      </c>
      <c r="I235" s="38">
        <v>299.74</v>
      </c>
      <c r="J235" s="38"/>
      <c r="K235" s="29"/>
      <c r="L235" s="31"/>
      <c r="M235" s="46"/>
      <c r="N235" s="31"/>
      <c r="O235" s="45" t="s">
        <v>29</v>
      </c>
      <c r="P235" s="29" t="s">
        <v>666</v>
      </c>
      <c r="Q235" s="29"/>
    </row>
    <row r="236" s="100" customFormat="1" ht="24" hidden="1" spans="1:17">
      <c r="A236" s="26">
        <v>16</v>
      </c>
      <c r="B236" s="31" t="s">
        <v>115</v>
      </c>
      <c r="C236" s="29" t="s">
        <v>714</v>
      </c>
      <c r="D236" s="29" t="s">
        <v>715</v>
      </c>
      <c r="E236" s="29">
        <v>2017</v>
      </c>
      <c r="F236" s="29" t="s">
        <v>47</v>
      </c>
      <c r="G236" s="32" t="s">
        <v>716</v>
      </c>
      <c r="H236" s="29">
        <v>149.87</v>
      </c>
      <c r="I236" s="38">
        <v>149.87</v>
      </c>
      <c r="J236" s="38"/>
      <c r="K236" s="29"/>
      <c r="L236" s="31"/>
      <c r="M236" s="46"/>
      <c r="N236" s="31"/>
      <c r="O236" s="45" t="s">
        <v>29</v>
      </c>
      <c r="P236" s="29" t="s">
        <v>666</v>
      </c>
      <c r="Q236" s="29"/>
    </row>
    <row r="237" s="100" customFormat="1" ht="24" hidden="1" spans="1:17">
      <c r="A237" s="26">
        <v>17</v>
      </c>
      <c r="B237" s="31" t="s">
        <v>115</v>
      </c>
      <c r="C237" s="29" t="s">
        <v>717</v>
      </c>
      <c r="D237" s="29" t="s">
        <v>718</v>
      </c>
      <c r="E237" s="29">
        <v>2017</v>
      </c>
      <c r="F237" s="29" t="s">
        <v>270</v>
      </c>
      <c r="G237" s="32" t="s">
        <v>719</v>
      </c>
      <c r="H237" s="29">
        <v>299.74</v>
      </c>
      <c r="I237" s="38">
        <v>299.74</v>
      </c>
      <c r="J237" s="38"/>
      <c r="K237" s="29"/>
      <c r="L237" s="31"/>
      <c r="M237" s="46"/>
      <c r="N237" s="31"/>
      <c r="O237" s="45" t="s">
        <v>29</v>
      </c>
      <c r="P237" s="29" t="s">
        <v>666</v>
      </c>
      <c r="Q237" s="29"/>
    </row>
    <row r="238" s="100" customFormat="1" ht="24" hidden="1" spans="1:17">
      <c r="A238" s="26">
        <v>18</v>
      </c>
      <c r="B238" s="31" t="s">
        <v>115</v>
      </c>
      <c r="C238" s="29" t="s">
        <v>720</v>
      </c>
      <c r="D238" s="29" t="s">
        <v>721</v>
      </c>
      <c r="E238" s="29">
        <v>2017</v>
      </c>
      <c r="F238" s="29" t="s">
        <v>722</v>
      </c>
      <c r="G238" s="32" t="s">
        <v>723</v>
      </c>
      <c r="H238" s="29">
        <v>199.82</v>
      </c>
      <c r="I238" s="38">
        <v>199.82</v>
      </c>
      <c r="J238" s="38"/>
      <c r="K238" s="29"/>
      <c r="L238" s="31"/>
      <c r="M238" s="46"/>
      <c r="N238" s="31"/>
      <c r="O238" s="45" t="s">
        <v>29</v>
      </c>
      <c r="P238" s="29" t="s">
        <v>666</v>
      </c>
      <c r="Q238" s="29"/>
    </row>
    <row r="239" s="97" customFormat="1" ht="19" hidden="1" customHeight="1" spans="1:17">
      <c r="A239" s="26">
        <v>19</v>
      </c>
      <c r="B239" s="26" t="s">
        <v>115</v>
      </c>
      <c r="C239" s="27" t="s">
        <v>724</v>
      </c>
      <c r="D239" s="29" t="s">
        <v>725</v>
      </c>
      <c r="E239" s="29">
        <v>2017</v>
      </c>
      <c r="F239" s="27" t="s">
        <v>726</v>
      </c>
      <c r="G239" s="30" t="s">
        <v>700</v>
      </c>
      <c r="H239" s="29">
        <v>299.96</v>
      </c>
      <c r="I239" s="38">
        <v>299.96</v>
      </c>
      <c r="J239" s="38"/>
      <c r="K239" s="29"/>
      <c r="L239" s="31"/>
      <c r="M239" s="46"/>
      <c r="N239" s="31"/>
      <c r="O239" s="45" t="s">
        <v>29</v>
      </c>
      <c r="P239" s="29" t="s">
        <v>666</v>
      </c>
      <c r="Q239" s="29"/>
    </row>
    <row r="240" s="100" customFormat="1" ht="24" hidden="1" spans="1:17">
      <c r="A240" s="26">
        <v>20</v>
      </c>
      <c r="B240" s="31" t="s">
        <v>115</v>
      </c>
      <c r="C240" s="29" t="s">
        <v>727</v>
      </c>
      <c r="D240" s="29" t="s">
        <v>728</v>
      </c>
      <c r="E240" s="29">
        <v>2017</v>
      </c>
      <c r="F240" s="29" t="s">
        <v>47</v>
      </c>
      <c r="G240" s="32" t="s">
        <v>729</v>
      </c>
      <c r="H240" s="29">
        <v>399.96</v>
      </c>
      <c r="I240" s="38"/>
      <c r="J240" s="38"/>
      <c r="K240" s="29"/>
      <c r="L240" s="31">
        <v>399.96</v>
      </c>
      <c r="M240" s="31"/>
      <c r="N240" s="31"/>
      <c r="O240" s="45">
        <f t="shared" ref="O240:O246" si="15">H240/8</f>
        <v>49.995</v>
      </c>
      <c r="P240" s="29" t="s">
        <v>666</v>
      </c>
      <c r="Q240" s="31"/>
    </row>
    <row r="241" s="100" customFormat="1" ht="24" hidden="1" spans="1:17">
      <c r="A241" s="26">
        <v>21</v>
      </c>
      <c r="B241" s="31" t="s">
        <v>115</v>
      </c>
      <c r="C241" s="29" t="s">
        <v>730</v>
      </c>
      <c r="D241" s="29" t="s">
        <v>731</v>
      </c>
      <c r="E241" s="29">
        <v>2017</v>
      </c>
      <c r="F241" s="27" t="s">
        <v>47</v>
      </c>
      <c r="G241" s="32" t="s">
        <v>732</v>
      </c>
      <c r="H241" s="29">
        <v>140</v>
      </c>
      <c r="I241" s="38"/>
      <c r="J241" s="38"/>
      <c r="K241" s="29"/>
      <c r="L241" s="31"/>
      <c r="M241" s="31"/>
      <c r="N241" s="31">
        <v>140</v>
      </c>
      <c r="O241" s="45">
        <f t="shared" si="15"/>
        <v>17.5</v>
      </c>
      <c r="P241" s="29" t="s">
        <v>666</v>
      </c>
      <c r="Q241" s="29"/>
    </row>
    <row r="242" s="97" customFormat="1" ht="36" hidden="1" spans="1:17">
      <c r="A242" s="26">
        <v>22</v>
      </c>
      <c r="B242" s="26" t="s">
        <v>115</v>
      </c>
      <c r="C242" s="27" t="s">
        <v>733</v>
      </c>
      <c r="D242" s="29" t="s">
        <v>734</v>
      </c>
      <c r="E242" s="29">
        <v>2017</v>
      </c>
      <c r="F242" s="27" t="s">
        <v>504</v>
      </c>
      <c r="G242" s="32" t="s">
        <v>735</v>
      </c>
      <c r="H242" s="27">
        <v>32</v>
      </c>
      <c r="I242" s="38"/>
      <c r="J242" s="38"/>
      <c r="K242" s="27"/>
      <c r="L242" s="26"/>
      <c r="M242" s="26"/>
      <c r="N242" s="29">
        <v>32</v>
      </c>
      <c r="O242" s="45">
        <f t="shared" si="15"/>
        <v>4</v>
      </c>
      <c r="P242" s="29" t="s">
        <v>666</v>
      </c>
      <c r="Q242" s="29"/>
    </row>
    <row r="243" s="97" customFormat="1" ht="24" hidden="1" spans="1:17">
      <c r="A243" s="26">
        <v>23</v>
      </c>
      <c r="B243" s="26" t="s">
        <v>115</v>
      </c>
      <c r="C243" s="27" t="s">
        <v>736</v>
      </c>
      <c r="D243" s="29" t="s">
        <v>737</v>
      </c>
      <c r="E243" s="29">
        <v>2017</v>
      </c>
      <c r="F243" s="27" t="s">
        <v>497</v>
      </c>
      <c r="G243" s="30" t="s">
        <v>738</v>
      </c>
      <c r="H243" s="27">
        <v>15</v>
      </c>
      <c r="I243" s="38"/>
      <c r="J243" s="38"/>
      <c r="K243" s="27"/>
      <c r="L243" s="26"/>
      <c r="M243" s="26"/>
      <c r="N243" s="29">
        <v>15</v>
      </c>
      <c r="O243" s="45">
        <f t="shared" si="15"/>
        <v>1.875</v>
      </c>
      <c r="P243" s="29" t="s">
        <v>666</v>
      </c>
      <c r="Q243" s="29"/>
    </row>
    <row r="244" s="97" customFormat="1" ht="36" hidden="1" spans="1:17">
      <c r="A244" s="26">
        <v>24</v>
      </c>
      <c r="B244" s="26" t="s">
        <v>115</v>
      </c>
      <c r="C244" s="27" t="s">
        <v>739</v>
      </c>
      <c r="D244" s="29" t="s">
        <v>740</v>
      </c>
      <c r="E244" s="29">
        <v>2017</v>
      </c>
      <c r="F244" s="27" t="s">
        <v>490</v>
      </c>
      <c r="G244" s="30" t="s">
        <v>741</v>
      </c>
      <c r="H244" s="27">
        <v>25</v>
      </c>
      <c r="I244" s="38"/>
      <c r="J244" s="38"/>
      <c r="K244" s="27"/>
      <c r="L244" s="31"/>
      <c r="M244" s="31"/>
      <c r="N244" s="29">
        <v>25</v>
      </c>
      <c r="O244" s="45">
        <f t="shared" si="15"/>
        <v>3.125</v>
      </c>
      <c r="P244" s="29" t="s">
        <v>666</v>
      </c>
      <c r="Q244" s="29"/>
    </row>
    <row r="245" s="100" customFormat="1" ht="33.75" hidden="1" spans="1:17">
      <c r="A245" s="26">
        <v>25</v>
      </c>
      <c r="B245" s="31" t="s">
        <v>115</v>
      </c>
      <c r="C245" s="29" t="s">
        <v>742</v>
      </c>
      <c r="D245" s="29" t="s">
        <v>743</v>
      </c>
      <c r="E245" s="29">
        <v>2018</v>
      </c>
      <c r="F245" s="29" t="s">
        <v>47</v>
      </c>
      <c r="G245" s="32" t="s">
        <v>744</v>
      </c>
      <c r="H245" s="29">
        <v>3105.87</v>
      </c>
      <c r="I245" s="38"/>
      <c r="J245" s="38"/>
      <c r="K245" s="29"/>
      <c r="L245" s="31">
        <v>1863.52</v>
      </c>
      <c r="M245" s="31">
        <v>1242.35</v>
      </c>
      <c r="N245" s="31"/>
      <c r="O245" s="45">
        <f t="shared" si="15"/>
        <v>388.23375</v>
      </c>
      <c r="P245" s="29" t="s">
        <v>666</v>
      </c>
      <c r="Q245" s="29"/>
    </row>
    <row r="246" s="100" customFormat="1" ht="23" hidden="1" customHeight="1" spans="1:17">
      <c r="A246" s="26">
        <v>26</v>
      </c>
      <c r="B246" s="31" t="s">
        <v>115</v>
      </c>
      <c r="C246" s="127" t="s">
        <v>745</v>
      </c>
      <c r="D246" s="29" t="s">
        <v>746</v>
      </c>
      <c r="E246" s="29">
        <v>2018</v>
      </c>
      <c r="F246" s="29" t="s">
        <v>747</v>
      </c>
      <c r="G246" s="32" t="s">
        <v>748</v>
      </c>
      <c r="H246" s="29">
        <v>7050</v>
      </c>
      <c r="I246" s="38"/>
      <c r="J246" s="38">
        <v>1410</v>
      </c>
      <c r="K246" s="29"/>
      <c r="L246" s="31"/>
      <c r="M246" s="31"/>
      <c r="N246" s="31">
        <f>H246-J246</f>
        <v>5640</v>
      </c>
      <c r="O246" s="45" t="s">
        <v>29</v>
      </c>
      <c r="P246" s="29" t="s">
        <v>666</v>
      </c>
      <c r="Q246" s="29"/>
    </row>
    <row r="247" s="97" customFormat="1" ht="36" hidden="1" spans="1:17">
      <c r="A247" s="26">
        <v>27</v>
      </c>
      <c r="B247" s="29" t="s">
        <v>131</v>
      </c>
      <c r="C247" s="29" t="s">
        <v>749</v>
      </c>
      <c r="D247" s="29" t="s">
        <v>750</v>
      </c>
      <c r="E247" s="29">
        <v>2017</v>
      </c>
      <c r="F247" s="29" t="s">
        <v>47</v>
      </c>
      <c r="G247" s="32" t="s">
        <v>751</v>
      </c>
      <c r="H247" s="37">
        <v>14601.21</v>
      </c>
      <c r="I247" s="37">
        <v>14601.21</v>
      </c>
      <c r="J247" s="37"/>
      <c r="K247" s="37"/>
      <c r="L247" s="37"/>
      <c r="M247" s="37"/>
      <c r="N247" s="37"/>
      <c r="O247" s="47">
        <f>I247/8</f>
        <v>1825.15125</v>
      </c>
      <c r="P247" s="29" t="s">
        <v>666</v>
      </c>
      <c r="Q247" s="29" t="s">
        <v>752</v>
      </c>
    </row>
    <row r="248" s="97" customFormat="1" ht="38" hidden="1" customHeight="1" spans="1:17">
      <c r="A248" s="26">
        <v>28</v>
      </c>
      <c r="B248" s="29" t="s">
        <v>131</v>
      </c>
      <c r="C248" s="29" t="s">
        <v>753</v>
      </c>
      <c r="D248" s="29" t="s">
        <v>750</v>
      </c>
      <c r="E248" s="29">
        <v>2017</v>
      </c>
      <c r="F248" s="29" t="s">
        <v>47</v>
      </c>
      <c r="G248" s="32" t="s">
        <v>754</v>
      </c>
      <c r="H248" s="37">
        <v>23160.51</v>
      </c>
      <c r="I248" s="37">
        <v>23160.51</v>
      </c>
      <c r="J248" s="37"/>
      <c r="K248" s="37"/>
      <c r="L248" s="37"/>
      <c r="M248" s="37"/>
      <c r="N248" s="37"/>
      <c r="O248" s="47">
        <f>I248/8</f>
        <v>2895.06375</v>
      </c>
      <c r="P248" s="29" t="s">
        <v>666</v>
      </c>
      <c r="Q248" s="29" t="s">
        <v>752</v>
      </c>
    </row>
    <row r="249" s="97" customFormat="1" ht="33.75" hidden="1" spans="1:17">
      <c r="A249" s="26">
        <v>29</v>
      </c>
      <c r="B249" s="33" t="s">
        <v>131</v>
      </c>
      <c r="C249" s="153" t="s">
        <v>755</v>
      </c>
      <c r="D249" s="33" t="s">
        <v>37</v>
      </c>
      <c r="E249" s="29">
        <v>2018</v>
      </c>
      <c r="F249" s="29" t="s">
        <v>756</v>
      </c>
      <c r="G249" s="32" t="s">
        <v>757</v>
      </c>
      <c r="H249" s="38">
        <v>1999.77</v>
      </c>
      <c r="I249" s="38">
        <v>1999.77</v>
      </c>
      <c r="J249" s="38"/>
      <c r="K249" s="38"/>
      <c r="L249" s="38"/>
      <c r="M249" s="38"/>
      <c r="N249" s="38"/>
      <c r="O249" s="45">
        <f>I249/15</f>
        <v>133.318</v>
      </c>
      <c r="P249" s="29" t="s">
        <v>666</v>
      </c>
      <c r="Q249" s="33"/>
    </row>
    <row r="250" s="98" customFormat="1" ht="22.5" hidden="1" customHeight="1" spans="1:17">
      <c r="A250" s="132" t="s">
        <v>758</v>
      </c>
      <c r="B250" s="133"/>
      <c r="C250" s="134"/>
      <c r="D250" s="129"/>
      <c r="E250" s="135"/>
      <c r="F250" s="129"/>
      <c r="G250" s="130"/>
      <c r="H250" s="136">
        <f t="shared" ref="H250:O250" si="16">SUM(H251:H279)</f>
        <v>56999.7125</v>
      </c>
      <c r="I250" s="136">
        <f t="shared" si="16"/>
        <v>47728.79</v>
      </c>
      <c r="J250" s="136">
        <f t="shared" si="16"/>
        <v>1240</v>
      </c>
      <c r="K250" s="136">
        <f t="shared" si="16"/>
        <v>0</v>
      </c>
      <c r="L250" s="136">
        <f t="shared" si="16"/>
        <v>0</v>
      </c>
      <c r="M250" s="136">
        <f t="shared" si="16"/>
        <v>0</v>
      </c>
      <c r="N250" s="136">
        <f t="shared" si="16"/>
        <v>8030.9225</v>
      </c>
      <c r="O250" s="183">
        <f t="shared" si="16"/>
        <v>5928.59875</v>
      </c>
      <c r="P250" s="129"/>
      <c r="Q250" s="122"/>
    </row>
    <row r="251" s="97" customFormat="1" ht="24" hidden="1" spans="1:17">
      <c r="A251" s="26">
        <v>1</v>
      </c>
      <c r="B251" s="26" t="s">
        <v>62</v>
      </c>
      <c r="C251" s="29" t="s">
        <v>759</v>
      </c>
      <c r="D251" s="28" t="s">
        <v>64</v>
      </c>
      <c r="E251" s="29">
        <v>2016</v>
      </c>
      <c r="F251" s="29" t="s">
        <v>65</v>
      </c>
      <c r="G251" s="32" t="s">
        <v>760</v>
      </c>
      <c r="H251" s="29">
        <v>3447.7525</v>
      </c>
      <c r="I251" s="29">
        <v>3096</v>
      </c>
      <c r="J251" s="29"/>
      <c r="K251" s="29"/>
      <c r="L251" s="26"/>
      <c r="M251" s="26"/>
      <c r="N251" s="26">
        <v>351.7525</v>
      </c>
      <c r="O251" s="45">
        <f>I251/8</f>
        <v>387</v>
      </c>
      <c r="P251" s="28" t="s">
        <v>666</v>
      </c>
      <c r="Q251" s="28"/>
    </row>
    <row r="252" s="97" customFormat="1" ht="24" hidden="1" spans="1:17">
      <c r="A252" s="26">
        <v>2</v>
      </c>
      <c r="B252" s="26" t="s">
        <v>62</v>
      </c>
      <c r="C252" s="29" t="s">
        <v>761</v>
      </c>
      <c r="D252" s="28" t="s">
        <v>762</v>
      </c>
      <c r="E252" s="29">
        <v>2016</v>
      </c>
      <c r="F252" s="29" t="s">
        <v>65</v>
      </c>
      <c r="G252" s="32" t="s">
        <v>763</v>
      </c>
      <c r="H252" s="29">
        <v>1992.98</v>
      </c>
      <c r="I252" s="29">
        <v>1992.98</v>
      </c>
      <c r="J252" s="29"/>
      <c r="K252" s="29"/>
      <c r="L252" s="26"/>
      <c r="M252" s="26"/>
      <c r="N252" s="26"/>
      <c r="O252" s="45">
        <f>H252/8</f>
        <v>249.1225</v>
      </c>
      <c r="P252" s="28" t="s">
        <v>666</v>
      </c>
      <c r="Q252" s="28"/>
    </row>
    <row r="253" s="100" customFormat="1" ht="24" hidden="1" spans="1:17">
      <c r="A253" s="26">
        <v>3</v>
      </c>
      <c r="B253" s="31" t="s">
        <v>62</v>
      </c>
      <c r="C253" s="29" t="s">
        <v>764</v>
      </c>
      <c r="D253" s="29" t="s">
        <v>765</v>
      </c>
      <c r="E253" s="29">
        <v>2017</v>
      </c>
      <c r="F253" s="29" t="s">
        <v>766</v>
      </c>
      <c r="G253" s="32" t="s">
        <v>767</v>
      </c>
      <c r="H253" s="29">
        <v>400</v>
      </c>
      <c r="I253" s="29">
        <v>400</v>
      </c>
      <c r="J253" s="29"/>
      <c r="K253" s="29"/>
      <c r="L253" s="31"/>
      <c r="M253" s="31"/>
      <c r="N253" s="31"/>
      <c r="O253" s="45">
        <f t="shared" ref="O253:O259" si="17">I253/8</f>
        <v>50</v>
      </c>
      <c r="P253" s="29" t="s">
        <v>666</v>
      </c>
      <c r="Q253" s="29"/>
    </row>
    <row r="254" s="97" customFormat="1" ht="24" hidden="1" spans="1:17">
      <c r="A254" s="26">
        <v>4</v>
      </c>
      <c r="B254" s="26" t="s">
        <v>62</v>
      </c>
      <c r="C254" s="29" t="s">
        <v>768</v>
      </c>
      <c r="D254" s="28" t="s">
        <v>64</v>
      </c>
      <c r="E254" s="29">
        <v>2017</v>
      </c>
      <c r="F254" s="29" t="s">
        <v>65</v>
      </c>
      <c r="G254" s="32" t="s">
        <v>769</v>
      </c>
      <c r="H254" s="29">
        <v>2320.29</v>
      </c>
      <c r="I254" s="59">
        <v>1277.59</v>
      </c>
      <c r="J254" s="59"/>
      <c r="K254" s="59"/>
      <c r="L254" s="60"/>
      <c r="M254" s="60"/>
      <c r="N254" s="60">
        <f>H254-I254</f>
        <v>1042.7</v>
      </c>
      <c r="O254" s="45">
        <f t="shared" si="17"/>
        <v>159.69875</v>
      </c>
      <c r="P254" s="28" t="s">
        <v>666</v>
      </c>
      <c r="Q254" s="28"/>
    </row>
    <row r="255" s="97" customFormat="1" ht="24" hidden="1" spans="1:17">
      <c r="A255" s="26">
        <v>5</v>
      </c>
      <c r="B255" s="26" t="s">
        <v>62</v>
      </c>
      <c r="C255" s="29" t="s">
        <v>770</v>
      </c>
      <c r="D255" s="28" t="s">
        <v>64</v>
      </c>
      <c r="E255" s="29">
        <v>2017</v>
      </c>
      <c r="F255" s="29" t="s">
        <v>65</v>
      </c>
      <c r="G255" s="32" t="s">
        <v>771</v>
      </c>
      <c r="H255" s="29">
        <v>2705.32</v>
      </c>
      <c r="I255" s="29">
        <v>1891.04</v>
      </c>
      <c r="J255" s="29"/>
      <c r="K255" s="29"/>
      <c r="L255" s="31"/>
      <c r="M255" s="31"/>
      <c r="N255" s="31">
        <v>814.28</v>
      </c>
      <c r="O255" s="45">
        <f t="shared" si="17"/>
        <v>236.38</v>
      </c>
      <c r="P255" s="28" t="s">
        <v>666</v>
      </c>
      <c r="Q255" s="28"/>
    </row>
    <row r="256" s="100" customFormat="1" ht="24" hidden="1" spans="1:17">
      <c r="A256" s="26">
        <v>6</v>
      </c>
      <c r="B256" s="31" t="s">
        <v>62</v>
      </c>
      <c r="C256" s="29" t="s">
        <v>772</v>
      </c>
      <c r="D256" s="29" t="s">
        <v>773</v>
      </c>
      <c r="E256" s="29">
        <v>2017</v>
      </c>
      <c r="F256" s="29" t="s">
        <v>774</v>
      </c>
      <c r="G256" s="32" t="s">
        <v>775</v>
      </c>
      <c r="H256" s="29">
        <v>843.51</v>
      </c>
      <c r="I256" s="59">
        <v>433.49</v>
      </c>
      <c r="J256" s="59"/>
      <c r="K256" s="59"/>
      <c r="L256" s="60"/>
      <c r="M256" s="60"/>
      <c r="N256" s="60">
        <v>410.02</v>
      </c>
      <c r="O256" s="45">
        <f t="shared" si="17"/>
        <v>54.18625</v>
      </c>
      <c r="P256" s="29" t="s">
        <v>666</v>
      </c>
      <c r="Q256" s="29"/>
    </row>
    <row r="257" s="100" customFormat="1" ht="24" hidden="1" spans="1:17">
      <c r="A257" s="26">
        <v>7</v>
      </c>
      <c r="B257" s="31" t="s">
        <v>62</v>
      </c>
      <c r="C257" s="29" t="s">
        <v>776</v>
      </c>
      <c r="D257" s="29" t="s">
        <v>64</v>
      </c>
      <c r="E257" s="29">
        <v>2017</v>
      </c>
      <c r="F257" s="29" t="s">
        <v>777</v>
      </c>
      <c r="G257" s="32" t="s">
        <v>778</v>
      </c>
      <c r="H257" s="29">
        <v>1120.9</v>
      </c>
      <c r="I257" s="59">
        <v>668.73</v>
      </c>
      <c r="J257" s="59"/>
      <c r="K257" s="59"/>
      <c r="L257" s="60"/>
      <c r="M257" s="60"/>
      <c r="N257" s="60">
        <v>452.17</v>
      </c>
      <c r="O257" s="45">
        <f t="shared" si="17"/>
        <v>83.59125</v>
      </c>
      <c r="P257" s="29" t="s">
        <v>666</v>
      </c>
      <c r="Q257" s="29"/>
    </row>
    <row r="258" s="97" customFormat="1" ht="24" hidden="1" spans="1:17">
      <c r="A258" s="26">
        <v>8</v>
      </c>
      <c r="B258" s="26" t="s">
        <v>62</v>
      </c>
      <c r="C258" s="29" t="s">
        <v>779</v>
      </c>
      <c r="D258" s="28" t="s">
        <v>64</v>
      </c>
      <c r="E258" s="29">
        <v>2017</v>
      </c>
      <c r="F258" s="29" t="s">
        <v>65</v>
      </c>
      <c r="G258" s="32" t="s">
        <v>780</v>
      </c>
      <c r="H258" s="29">
        <v>24000.01</v>
      </c>
      <c r="I258" s="29">
        <v>24000.01</v>
      </c>
      <c r="J258" s="29"/>
      <c r="K258" s="29"/>
      <c r="L258" s="31"/>
      <c r="M258" s="31"/>
      <c r="N258" s="31"/>
      <c r="O258" s="45">
        <f t="shared" si="17"/>
        <v>3000.00125</v>
      </c>
      <c r="P258" s="28" t="s">
        <v>666</v>
      </c>
      <c r="Q258" s="28"/>
    </row>
    <row r="259" s="97" customFormat="1" ht="33.75" hidden="1" spans="1:17">
      <c r="A259" s="26">
        <v>9</v>
      </c>
      <c r="B259" s="26" t="s">
        <v>62</v>
      </c>
      <c r="C259" s="29" t="s">
        <v>781</v>
      </c>
      <c r="D259" s="28" t="s">
        <v>782</v>
      </c>
      <c r="E259" s="29">
        <v>2017</v>
      </c>
      <c r="F259" s="29" t="s">
        <v>65</v>
      </c>
      <c r="G259" s="32" t="s">
        <v>783</v>
      </c>
      <c r="H259" s="29">
        <v>4015.36</v>
      </c>
      <c r="I259" s="29">
        <v>4015.36</v>
      </c>
      <c r="J259" s="29"/>
      <c r="K259" s="29"/>
      <c r="L259" s="31"/>
      <c r="M259" s="31"/>
      <c r="N259" s="31"/>
      <c r="O259" s="45">
        <f t="shared" si="17"/>
        <v>501.92</v>
      </c>
      <c r="P259" s="28" t="s">
        <v>666</v>
      </c>
      <c r="Q259" s="28"/>
    </row>
    <row r="260" s="97" customFormat="1" ht="45" hidden="1" spans="1:17">
      <c r="A260" s="26">
        <v>10</v>
      </c>
      <c r="B260" s="26" t="s">
        <v>62</v>
      </c>
      <c r="C260" s="29" t="s">
        <v>784</v>
      </c>
      <c r="D260" s="29" t="s">
        <v>72</v>
      </c>
      <c r="E260" s="29">
        <v>2017</v>
      </c>
      <c r="F260" s="29" t="s">
        <v>73</v>
      </c>
      <c r="G260" s="32" t="s">
        <v>785</v>
      </c>
      <c r="H260" s="29">
        <v>300</v>
      </c>
      <c r="I260" s="29">
        <v>300</v>
      </c>
      <c r="J260" s="29"/>
      <c r="K260" s="29"/>
      <c r="L260" s="31"/>
      <c r="M260" s="31"/>
      <c r="N260" s="31"/>
      <c r="O260" s="45" t="s">
        <v>29</v>
      </c>
      <c r="P260" s="28" t="s">
        <v>666</v>
      </c>
      <c r="Q260" s="28"/>
    </row>
    <row r="261" s="97" customFormat="1" ht="24" hidden="1" spans="1:17">
      <c r="A261" s="26">
        <v>11</v>
      </c>
      <c r="B261" s="31" t="s">
        <v>62</v>
      </c>
      <c r="C261" s="55" t="s">
        <v>786</v>
      </c>
      <c r="D261" s="29" t="s">
        <v>72</v>
      </c>
      <c r="E261" s="29">
        <v>2018</v>
      </c>
      <c r="F261" s="29" t="s">
        <v>73</v>
      </c>
      <c r="G261" s="54" t="s">
        <v>787</v>
      </c>
      <c r="H261" s="29">
        <v>769.68</v>
      </c>
      <c r="I261" s="29">
        <v>769.68</v>
      </c>
      <c r="J261" s="29"/>
      <c r="K261" s="29"/>
      <c r="L261" s="31"/>
      <c r="M261" s="31"/>
      <c r="N261" s="31"/>
      <c r="O261" s="45">
        <f t="shared" ref="O261:O278" si="18">I261/8</f>
        <v>96.21</v>
      </c>
      <c r="P261" s="28" t="s">
        <v>666</v>
      </c>
      <c r="Q261" s="28"/>
    </row>
    <row r="262" s="97" customFormat="1" ht="24" hidden="1" spans="1:17">
      <c r="A262" s="26">
        <v>12</v>
      </c>
      <c r="B262" s="31" t="s">
        <v>62</v>
      </c>
      <c r="C262" s="29" t="s">
        <v>788</v>
      </c>
      <c r="D262" s="29" t="s">
        <v>789</v>
      </c>
      <c r="E262" s="29">
        <v>2018</v>
      </c>
      <c r="F262" s="29" t="s">
        <v>69</v>
      </c>
      <c r="G262" s="54" t="s">
        <v>790</v>
      </c>
      <c r="H262" s="29">
        <v>899.99</v>
      </c>
      <c r="I262" s="29">
        <v>899.99</v>
      </c>
      <c r="J262" s="29"/>
      <c r="K262" s="29"/>
      <c r="L262" s="31"/>
      <c r="M262" s="31"/>
      <c r="N262" s="31"/>
      <c r="O262" s="45">
        <f t="shared" si="18"/>
        <v>112.49875</v>
      </c>
      <c r="P262" s="28" t="s">
        <v>666</v>
      </c>
      <c r="Q262" s="28"/>
    </row>
    <row r="263" s="97" customFormat="1" ht="33.75" hidden="1" spans="1:17">
      <c r="A263" s="26">
        <v>13</v>
      </c>
      <c r="B263" s="31" t="s">
        <v>62</v>
      </c>
      <c r="C263" s="29" t="s">
        <v>791</v>
      </c>
      <c r="D263" s="29" t="s">
        <v>792</v>
      </c>
      <c r="E263" s="29">
        <v>2018</v>
      </c>
      <c r="F263" s="29" t="s">
        <v>69</v>
      </c>
      <c r="G263" s="54" t="s">
        <v>793</v>
      </c>
      <c r="H263" s="29">
        <v>999.52</v>
      </c>
      <c r="I263" s="29">
        <v>999.52</v>
      </c>
      <c r="J263" s="29"/>
      <c r="K263" s="29"/>
      <c r="L263" s="31"/>
      <c r="M263" s="31"/>
      <c r="N263" s="31"/>
      <c r="O263" s="45">
        <f t="shared" si="18"/>
        <v>124.94</v>
      </c>
      <c r="P263" s="28" t="s">
        <v>666</v>
      </c>
      <c r="Q263" s="28"/>
    </row>
    <row r="264" s="97" customFormat="1" ht="24" hidden="1" spans="1:17">
      <c r="A264" s="26">
        <v>14</v>
      </c>
      <c r="B264" s="31" t="s">
        <v>62</v>
      </c>
      <c r="C264" s="29" t="s">
        <v>794</v>
      </c>
      <c r="D264" s="29" t="s">
        <v>68</v>
      </c>
      <c r="E264" s="29">
        <v>2018</v>
      </c>
      <c r="F264" s="29" t="s">
        <v>795</v>
      </c>
      <c r="G264" s="54" t="s">
        <v>796</v>
      </c>
      <c r="H264" s="29">
        <v>599.83</v>
      </c>
      <c r="I264" s="29">
        <v>599.83</v>
      </c>
      <c r="J264" s="29"/>
      <c r="K264" s="29"/>
      <c r="L264" s="31"/>
      <c r="M264" s="31"/>
      <c r="N264" s="31"/>
      <c r="O264" s="45">
        <f t="shared" si="18"/>
        <v>74.97875</v>
      </c>
      <c r="P264" s="28" t="s">
        <v>666</v>
      </c>
      <c r="Q264" s="28"/>
    </row>
    <row r="265" s="97" customFormat="1" ht="24" hidden="1" spans="1:17">
      <c r="A265" s="26">
        <v>15</v>
      </c>
      <c r="B265" s="31" t="s">
        <v>62</v>
      </c>
      <c r="C265" s="29" t="s">
        <v>797</v>
      </c>
      <c r="D265" s="29" t="s">
        <v>798</v>
      </c>
      <c r="E265" s="29">
        <v>2018</v>
      </c>
      <c r="F265" s="29" t="s">
        <v>799</v>
      </c>
      <c r="G265" s="54" t="s">
        <v>800</v>
      </c>
      <c r="H265" s="29">
        <v>499.8</v>
      </c>
      <c r="I265" s="29">
        <v>499.8</v>
      </c>
      <c r="J265" s="29"/>
      <c r="K265" s="29"/>
      <c r="L265" s="31"/>
      <c r="M265" s="31"/>
      <c r="N265" s="31"/>
      <c r="O265" s="45">
        <f t="shared" si="18"/>
        <v>62.475</v>
      </c>
      <c r="P265" s="28" t="s">
        <v>666</v>
      </c>
      <c r="Q265" s="28"/>
    </row>
    <row r="266" s="97" customFormat="1" ht="24" hidden="1" spans="1:17">
      <c r="A266" s="26">
        <v>16</v>
      </c>
      <c r="B266" s="31" t="s">
        <v>62</v>
      </c>
      <c r="C266" s="29" t="s">
        <v>801</v>
      </c>
      <c r="D266" s="29" t="s">
        <v>802</v>
      </c>
      <c r="E266" s="29">
        <v>2018</v>
      </c>
      <c r="F266" s="29" t="s">
        <v>629</v>
      </c>
      <c r="G266" s="54" t="s">
        <v>803</v>
      </c>
      <c r="H266" s="29">
        <v>499.93</v>
      </c>
      <c r="I266" s="29">
        <v>499.93</v>
      </c>
      <c r="J266" s="29"/>
      <c r="K266" s="29"/>
      <c r="L266" s="31"/>
      <c r="M266" s="31"/>
      <c r="N266" s="31"/>
      <c r="O266" s="45">
        <f t="shared" si="18"/>
        <v>62.49125</v>
      </c>
      <c r="P266" s="28" t="s">
        <v>666</v>
      </c>
      <c r="Q266" s="28"/>
    </row>
    <row r="267" s="97" customFormat="1" ht="24" hidden="1" spans="1:17">
      <c r="A267" s="26">
        <v>17</v>
      </c>
      <c r="B267" s="31" t="s">
        <v>62</v>
      </c>
      <c r="C267" s="29" t="s">
        <v>804</v>
      </c>
      <c r="D267" s="28" t="s">
        <v>634</v>
      </c>
      <c r="E267" s="29">
        <v>2018</v>
      </c>
      <c r="F267" s="29" t="s">
        <v>629</v>
      </c>
      <c r="G267" s="54" t="s">
        <v>805</v>
      </c>
      <c r="H267" s="29">
        <v>199.63</v>
      </c>
      <c r="I267" s="29">
        <v>199.63</v>
      </c>
      <c r="J267" s="29"/>
      <c r="K267" s="29"/>
      <c r="L267" s="31"/>
      <c r="M267" s="31"/>
      <c r="N267" s="31"/>
      <c r="O267" s="45">
        <f t="shared" si="18"/>
        <v>24.95375</v>
      </c>
      <c r="P267" s="28" t="s">
        <v>666</v>
      </c>
      <c r="Q267" s="28"/>
    </row>
    <row r="268" s="97" customFormat="1" ht="24" hidden="1" spans="1:17">
      <c r="A268" s="26">
        <v>18</v>
      </c>
      <c r="B268" s="31" t="s">
        <v>62</v>
      </c>
      <c r="C268" s="29" t="s">
        <v>806</v>
      </c>
      <c r="D268" s="28" t="s">
        <v>802</v>
      </c>
      <c r="E268" s="29">
        <v>2018</v>
      </c>
      <c r="F268" s="29" t="s">
        <v>807</v>
      </c>
      <c r="G268" s="54" t="s">
        <v>808</v>
      </c>
      <c r="H268" s="29">
        <v>199.73</v>
      </c>
      <c r="I268" s="29">
        <v>199.73</v>
      </c>
      <c r="J268" s="29"/>
      <c r="K268" s="29"/>
      <c r="L268" s="31"/>
      <c r="M268" s="31"/>
      <c r="N268" s="31"/>
      <c r="O268" s="45">
        <f t="shared" si="18"/>
        <v>24.96625</v>
      </c>
      <c r="P268" s="28" t="s">
        <v>666</v>
      </c>
      <c r="Q268" s="28"/>
    </row>
    <row r="269" s="97" customFormat="1" ht="24" hidden="1" spans="1:17">
      <c r="A269" s="26">
        <v>19</v>
      </c>
      <c r="B269" s="31" t="s">
        <v>62</v>
      </c>
      <c r="C269" s="29" t="s">
        <v>809</v>
      </c>
      <c r="D269" s="28" t="s">
        <v>810</v>
      </c>
      <c r="E269" s="29">
        <v>2018</v>
      </c>
      <c r="F269" s="29" t="s">
        <v>629</v>
      </c>
      <c r="G269" s="32" t="s">
        <v>811</v>
      </c>
      <c r="H269" s="29">
        <v>300</v>
      </c>
      <c r="I269" s="29">
        <v>300</v>
      </c>
      <c r="J269" s="29"/>
      <c r="K269" s="29"/>
      <c r="L269" s="31"/>
      <c r="M269" s="31"/>
      <c r="N269" s="31"/>
      <c r="O269" s="45">
        <f t="shared" si="18"/>
        <v>37.5</v>
      </c>
      <c r="P269" s="28" t="s">
        <v>666</v>
      </c>
      <c r="Q269" s="28"/>
    </row>
    <row r="270" s="97" customFormat="1" ht="24" hidden="1" spans="1:17">
      <c r="A270" s="26">
        <v>20</v>
      </c>
      <c r="B270" s="31" t="s">
        <v>62</v>
      </c>
      <c r="C270" s="29" t="s">
        <v>812</v>
      </c>
      <c r="D270" s="28" t="s">
        <v>810</v>
      </c>
      <c r="E270" s="29">
        <v>2018</v>
      </c>
      <c r="F270" s="29" t="s">
        <v>629</v>
      </c>
      <c r="G270" s="54" t="s">
        <v>813</v>
      </c>
      <c r="H270" s="29">
        <v>199.83</v>
      </c>
      <c r="I270" s="29">
        <v>199.83</v>
      </c>
      <c r="J270" s="29"/>
      <c r="K270" s="29"/>
      <c r="L270" s="31"/>
      <c r="M270" s="31"/>
      <c r="N270" s="31"/>
      <c r="O270" s="45">
        <f t="shared" si="18"/>
        <v>24.97875</v>
      </c>
      <c r="P270" s="28" t="s">
        <v>666</v>
      </c>
      <c r="Q270" s="28"/>
    </row>
    <row r="271" s="97" customFormat="1" ht="24" hidden="1" spans="1:17">
      <c r="A271" s="26">
        <v>21</v>
      </c>
      <c r="B271" s="31" t="s">
        <v>62</v>
      </c>
      <c r="C271" s="29" t="s">
        <v>814</v>
      </c>
      <c r="D271" s="28" t="s">
        <v>628</v>
      </c>
      <c r="E271" s="29">
        <v>2018</v>
      </c>
      <c r="F271" s="29" t="s">
        <v>629</v>
      </c>
      <c r="G271" s="61" t="s">
        <v>815</v>
      </c>
      <c r="H271" s="29">
        <v>299.96</v>
      </c>
      <c r="I271" s="29">
        <v>299.96</v>
      </c>
      <c r="J271" s="29"/>
      <c r="K271" s="29"/>
      <c r="L271" s="31"/>
      <c r="M271" s="31"/>
      <c r="N271" s="31"/>
      <c r="O271" s="45">
        <f t="shared" si="18"/>
        <v>37.495</v>
      </c>
      <c r="P271" s="28" t="s">
        <v>666</v>
      </c>
      <c r="Q271" s="28"/>
    </row>
    <row r="272" s="97" customFormat="1" ht="24" hidden="1" spans="1:17">
      <c r="A272" s="26">
        <v>22</v>
      </c>
      <c r="B272" s="31" t="s">
        <v>62</v>
      </c>
      <c r="C272" s="29" t="s">
        <v>816</v>
      </c>
      <c r="D272" s="28" t="s">
        <v>789</v>
      </c>
      <c r="E272" s="29">
        <v>2018</v>
      </c>
      <c r="F272" s="29" t="s">
        <v>69</v>
      </c>
      <c r="G272" s="32" t="s">
        <v>817</v>
      </c>
      <c r="H272" s="29">
        <v>599.99</v>
      </c>
      <c r="I272" s="29">
        <v>599.99</v>
      </c>
      <c r="J272" s="29"/>
      <c r="K272" s="27"/>
      <c r="L272" s="26"/>
      <c r="M272" s="26"/>
      <c r="N272" s="26"/>
      <c r="O272" s="45">
        <f t="shared" si="18"/>
        <v>74.99875</v>
      </c>
      <c r="P272" s="28" t="s">
        <v>666</v>
      </c>
      <c r="Q272" s="28"/>
    </row>
    <row r="273" s="97" customFormat="1" ht="45" hidden="1" spans="1:17">
      <c r="A273" s="26">
        <v>23</v>
      </c>
      <c r="B273" s="31" t="s">
        <v>62</v>
      </c>
      <c r="C273" s="29" t="s">
        <v>818</v>
      </c>
      <c r="D273" s="28" t="s">
        <v>819</v>
      </c>
      <c r="E273" s="29">
        <v>2018</v>
      </c>
      <c r="F273" s="29" t="s">
        <v>69</v>
      </c>
      <c r="G273" s="32" t="s">
        <v>820</v>
      </c>
      <c r="H273" s="29">
        <v>80</v>
      </c>
      <c r="I273" s="29">
        <v>80</v>
      </c>
      <c r="J273" s="29"/>
      <c r="K273" s="27"/>
      <c r="L273" s="26"/>
      <c r="M273" s="26"/>
      <c r="N273" s="26"/>
      <c r="O273" s="45">
        <f t="shared" si="18"/>
        <v>10</v>
      </c>
      <c r="P273" s="28" t="s">
        <v>666</v>
      </c>
      <c r="Q273" s="28"/>
    </row>
    <row r="274" s="97" customFormat="1" ht="24" hidden="1" spans="1:17">
      <c r="A274" s="26">
        <v>24</v>
      </c>
      <c r="B274" s="31" t="s">
        <v>62</v>
      </c>
      <c r="C274" s="55" t="s">
        <v>821</v>
      </c>
      <c r="D274" s="28" t="s">
        <v>64</v>
      </c>
      <c r="E274" s="29">
        <v>2018</v>
      </c>
      <c r="F274" s="29" t="s">
        <v>69</v>
      </c>
      <c r="G274" s="54" t="s">
        <v>822</v>
      </c>
      <c r="H274" s="29">
        <v>605.87</v>
      </c>
      <c r="I274" s="29">
        <v>605.87</v>
      </c>
      <c r="J274" s="29"/>
      <c r="K274" s="27"/>
      <c r="L274" s="26"/>
      <c r="M274" s="26"/>
      <c r="N274" s="26"/>
      <c r="O274" s="45">
        <f t="shared" si="18"/>
        <v>75.73375</v>
      </c>
      <c r="P274" s="28" t="s">
        <v>666</v>
      </c>
      <c r="Q274" s="28"/>
    </row>
    <row r="275" s="97" customFormat="1" ht="24" hidden="1" spans="1:17">
      <c r="A275" s="26">
        <v>25</v>
      </c>
      <c r="B275" s="31" t="s">
        <v>62</v>
      </c>
      <c r="C275" s="29" t="s">
        <v>823</v>
      </c>
      <c r="D275" s="28" t="s">
        <v>64</v>
      </c>
      <c r="E275" s="29">
        <v>2018</v>
      </c>
      <c r="F275" s="29" t="s">
        <v>69</v>
      </c>
      <c r="G275" s="32" t="s">
        <v>824</v>
      </c>
      <c r="H275" s="29">
        <v>1499.86</v>
      </c>
      <c r="I275" s="29">
        <v>1499.86</v>
      </c>
      <c r="J275" s="29"/>
      <c r="K275" s="27"/>
      <c r="L275" s="26"/>
      <c r="M275" s="26"/>
      <c r="N275" s="26"/>
      <c r="O275" s="45">
        <f t="shared" si="18"/>
        <v>187.4825</v>
      </c>
      <c r="P275" s="28" t="s">
        <v>666</v>
      </c>
      <c r="Q275" s="28"/>
    </row>
    <row r="276" s="97" customFormat="1" ht="24" hidden="1" spans="1:17">
      <c r="A276" s="26">
        <v>26</v>
      </c>
      <c r="B276" s="31" t="s">
        <v>62</v>
      </c>
      <c r="C276" s="29" t="s">
        <v>825</v>
      </c>
      <c r="D276" s="28" t="s">
        <v>634</v>
      </c>
      <c r="E276" s="29">
        <v>2018</v>
      </c>
      <c r="F276" s="29" t="s">
        <v>69</v>
      </c>
      <c r="G276" s="32" t="s">
        <v>826</v>
      </c>
      <c r="H276" s="29">
        <v>200</v>
      </c>
      <c r="I276" s="29">
        <v>200</v>
      </c>
      <c r="J276" s="29"/>
      <c r="K276" s="26"/>
      <c r="L276" s="26"/>
      <c r="M276" s="26"/>
      <c r="N276" s="26"/>
      <c r="O276" s="45">
        <f t="shared" si="18"/>
        <v>25</v>
      </c>
      <c r="P276" s="26" t="s">
        <v>666</v>
      </c>
      <c r="Q276" s="28"/>
    </row>
    <row r="277" s="97" customFormat="1" ht="33.75" hidden="1" spans="1:17">
      <c r="A277" s="26">
        <v>27</v>
      </c>
      <c r="B277" s="31" t="s">
        <v>62</v>
      </c>
      <c r="C277" s="29" t="s">
        <v>827</v>
      </c>
      <c r="D277" s="28" t="s">
        <v>810</v>
      </c>
      <c r="E277" s="29">
        <v>2018</v>
      </c>
      <c r="F277" s="29" t="s">
        <v>828</v>
      </c>
      <c r="G277" s="61" t="s">
        <v>829</v>
      </c>
      <c r="H277" s="29">
        <v>299.99</v>
      </c>
      <c r="I277" s="29">
        <v>299.99</v>
      </c>
      <c r="J277" s="29"/>
      <c r="K277" s="26"/>
      <c r="L277" s="26"/>
      <c r="M277" s="26"/>
      <c r="N277" s="26"/>
      <c r="O277" s="45">
        <f t="shared" si="18"/>
        <v>37.49875</v>
      </c>
      <c r="P277" s="28" t="s">
        <v>666</v>
      </c>
      <c r="Q277" s="28"/>
    </row>
    <row r="278" s="97" customFormat="1" ht="33.75" hidden="1" spans="1:17">
      <c r="A278" s="26">
        <v>28</v>
      </c>
      <c r="B278" s="31" t="s">
        <v>62</v>
      </c>
      <c r="C278" s="29" t="s">
        <v>830</v>
      </c>
      <c r="D278" s="28" t="s">
        <v>64</v>
      </c>
      <c r="E278" s="29">
        <v>2018</v>
      </c>
      <c r="F278" s="29" t="s">
        <v>69</v>
      </c>
      <c r="G278" s="32" t="s">
        <v>831</v>
      </c>
      <c r="H278" s="29">
        <v>899.98</v>
      </c>
      <c r="I278" s="29">
        <v>899.98</v>
      </c>
      <c r="J278" s="29"/>
      <c r="K278" s="26"/>
      <c r="L278" s="26"/>
      <c r="M278" s="26"/>
      <c r="N278" s="26"/>
      <c r="O278" s="45">
        <f t="shared" si="18"/>
        <v>112.4975</v>
      </c>
      <c r="P278" s="28" t="s">
        <v>666</v>
      </c>
      <c r="Q278" s="28"/>
    </row>
    <row r="279" s="100" customFormat="1" ht="23" hidden="1" customHeight="1" spans="1:17">
      <c r="A279" s="26">
        <v>29</v>
      </c>
      <c r="B279" s="31" t="s">
        <v>62</v>
      </c>
      <c r="C279" s="127" t="s">
        <v>745</v>
      </c>
      <c r="D279" s="29" t="s">
        <v>746</v>
      </c>
      <c r="E279" s="29">
        <v>2018</v>
      </c>
      <c r="F279" s="29" t="s">
        <v>747</v>
      </c>
      <c r="G279" s="32" t="s">
        <v>748</v>
      </c>
      <c r="H279" s="29">
        <v>6200</v>
      </c>
      <c r="I279" s="38"/>
      <c r="J279" s="38">
        <v>1240</v>
      </c>
      <c r="K279" s="29"/>
      <c r="L279" s="31"/>
      <c r="M279" s="31"/>
      <c r="N279" s="31">
        <f>H279-J279</f>
        <v>4960</v>
      </c>
      <c r="O279" s="45" t="s">
        <v>29</v>
      </c>
      <c r="P279" s="29" t="s">
        <v>666</v>
      </c>
      <c r="Q279" s="29"/>
    </row>
    <row r="280" s="98" customFormat="1" ht="22.5" hidden="1" customHeight="1" spans="1:17">
      <c r="A280" s="119" t="s">
        <v>832</v>
      </c>
      <c r="B280" s="120"/>
      <c r="C280" s="121"/>
      <c r="D280" s="122"/>
      <c r="E280" s="122"/>
      <c r="F280" s="122"/>
      <c r="G280" s="167"/>
      <c r="H280" s="125">
        <f t="shared" ref="H280:O280" si="19">SUM(H281:H301)</f>
        <v>50611.69</v>
      </c>
      <c r="I280" s="125">
        <f t="shared" si="19"/>
        <v>41465.39</v>
      </c>
      <c r="J280" s="125">
        <f t="shared" si="19"/>
        <v>740</v>
      </c>
      <c r="K280" s="125">
        <f t="shared" si="19"/>
        <v>0</v>
      </c>
      <c r="L280" s="125">
        <f t="shared" si="19"/>
        <v>3904.06</v>
      </c>
      <c r="M280" s="125">
        <f t="shared" si="19"/>
        <v>13</v>
      </c>
      <c r="N280" s="125">
        <f t="shared" si="19"/>
        <v>4489.24</v>
      </c>
      <c r="O280" s="140">
        <f t="shared" si="19"/>
        <v>5281.17375</v>
      </c>
      <c r="P280" s="122"/>
      <c r="Q280" s="122"/>
    </row>
    <row r="281" s="103" customFormat="1" ht="56" hidden="1" customHeight="1" spans="1:17">
      <c r="A281" s="29">
        <v>1</v>
      </c>
      <c r="B281" s="29" t="s">
        <v>316</v>
      </c>
      <c r="C281" s="29" t="s">
        <v>833</v>
      </c>
      <c r="D281" s="29" t="s">
        <v>318</v>
      </c>
      <c r="E281" s="29">
        <v>2016</v>
      </c>
      <c r="F281" s="29" t="s">
        <v>65</v>
      </c>
      <c r="G281" s="29" t="s">
        <v>834</v>
      </c>
      <c r="H281" s="29">
        <v>3904.06</v>
      </c>
      <c r="I281" s="29"/>
      <c r="J281" s="29"/>
      <c r="K281" s="29"/>
      <c r="L281" s="29">
        <v>3904.06</v>
      </c>
      <c r="M281" s="29"/>
      <c r="N281" s="29"/>
      <c r="O281" s="45">
        <v>323</v>
      </c>
      <c r="P281" s="28" t="s">
        <v>666</v>
      </c>
      <c r="Q281" s="75"/>
    </row>
    <row r="282" s="97" customFormat="1" hidden="1" spans="1:17">
      <c r="A282" s="29">
        <v>2</v>
      </c>
      <c r="B282" s="29" t="s">
        <v>316</v>
      </c>
      <c r="C282" s="29" t="s">
        <v>835</v>
      </c>
      <c r="D282" s="29" t="s">
        <v>318</v>
      </c>
      <c r="E282" s="29">
        <v>2016</v>
      </c>
      <c r="F282" s="29" t="s">
        <v>342</v>
      </c>
      <c r="G282" s="32" t="s">
        <v>836</v>
      </c>
      <c r="H282" s="29">
        <v>2375.91</v>
      </c>
      <c r="I282" s="29">
        <v>2375.91</v>
      </c>
      <c r="J282" s="29"/>
      <c r="K282" s="29"/>
      <c r="L282" s="29"/>
      <c r="M282" s="29"/>
      <c r="N282" s="29"/>
      <c r="O282" s="45">
        <f t="shared" ref="O280:O292" si="20">I282/8</f>
        <v>296.98875</v>
      </c>
      <c r="P282" s="28" t="s">
        <v>666</v>
      </c>
      <c r="Q282" s="29"/>
    </row>
    <row r="283" s="97" customFormat="1" ht="24" hidden="1" spans="1:17">
      <c r="A283" s="29">
        <v>3</v>
      </c>
      <c r="B283" s="29" t="s">
        <v>316</v>
      </c>
      <c r="C283" s="29" t="s">
        <v>837</v>
      </c>
      <c r="D283" s="29" t="s">
        <v>318</v>
      </c>
      <c r="E283" s="29">
        <v>2017</v>
      </c>
      <c r="F283" s="29" t="s">
        <v>838</v>
      </c>
      <c r="G283" s="32" t="s">
        <v>839</v>
      </c>
      <c r="H283" s="37">
        <v>1503</v>
      </c>
      <c r="I283" s="37">
        <v>1503</v>
      </c>
      <c r="J283" s="37"/>
      <c r="K283" s="37"/>
      <c r="L283" s="37"/>
      <c r="M283" s="37"/>
      <c r="N283" s="37"/>
      <c r="O283" s="45">
        <f t="shared" si="20"/>
        <v>187.875</v>
      </c>
      <c r="P283" s="28" t="s">
        <v>666</v>
      </c>
      <c r="Q283" s="29"/>
    </row>
    <row r="284" s="97" customFormat="1" ht="24" hidden="1" spans="1:17">
      <c r="A284" s="29">
        <v>4</v>
      </c>
      <c r="B284" s="29" t="s">
        <v>316</v>
      </c>
      <c r="C284" s="29" t="s">
        <v>840</v>
      </c>
      <c r="D284" s="29" t="s">
        <v>318</v>
      </c>
      <c r="E284" s="29">
        <v>2017</v>
      </c>
      <c r="F284" s="29" t="s">
        <v>841</v>
      </c>
      <c r="G284" s="32" t="s">
        <v>842</v>
      </c>
      <c r="H284" s="37">
        <v>5097.34</v>
      </c>
      <c r="I284" s="37">
        <v>3568.1</v>
      </c>
      <c r="J284" s="37"/>
      <c r="K284" s="37"/>
      <c r="L284" s="37"/>
      <c r="M284" s="37"/>
      <c r="N284" s="37">
        <v>1529.24</v>
      </c>
      <c r="O284" s="45">
        <f t="shared" si="20"/>
        <v>446.0125</v>
      </c>
      <c r="P284" s="28" t="s">
        <v>666</v>
      </c>
      <c r="Q284" s="29"/>
    </row>
    <row r="285" s="97" customFormat="1" ht="24" hidden="1" spans="1:17">
      <c r="A285" s="29">
        <v>5</v>
      </c>
      <c r="B285" s="29" t="s">
        <v>316</v>
      </c>
      <c r="C285" s="73" t="s">
        <v>843</v>
      </c>
      <c r="D285" s="29" t="s">
        <v>318</v>
      </c>
      <c r="E285" s="29">
        <v>2017</v>
      </c>
      <c r="F285" s="29" t="s">
        <v>844</v>
      </c>
      <c r="G285" s="32" t="s">
        <v>845</v>
      </c>
      <c r="H285" s="37">
        <v>1078.52</v>
      </c>
      <c r="I285" s="37">
        <v>1078.52</v>
      </c>
      <c r="J285" s="37"/>
      <c r="K285" s="37"/>
      <c r="L285" s="37"/>
      <c r="M285" s="37"/>
      <c r="N285" s="37"/>
      <c r="O285" s="45">
        <f t="shared" si="20"/>
        <v>134.815</v>
      </c>
      <c r="P285" s="28" t="s">
        <v>666</v>
      </c>
      <c r="Q285" s="29"/>
    </row>
    <row r="286" s="97" customFormat="1" ht="24" hidden="1" spans="1:17">
      <c r="A286" s="29">
        <v>6</v>
      </c>
      <c r="B286" s="29" t="s">
        <v>316</v>
      </c>
      <c r="C286" s="73" t="s">
        <v>846</v>
      </c>
      <c r="D286" s="29" t="s">
        <v>318</v>
      </c>
      <c r="E286" s="29">
        <v>2017</v>
      </c>
      <c r="F286" s="29" t="s">
        <v>847</v>
      </c>
      <c r="G286" s="32" t="s">
        <v>848</v>
      </c>
      <c r="H286" s="37">
        <v>999.83</v>
      </c>
      <c r="I286" s="37">
        <v>999.83</v>
      </c>
      <c r="J286" s="37"/>
      <c r="K286" s="37"/>
      <c r="L286" s="37"/>
      <c r="M286" s="37"/>
      <c r="N286" s="37"/>
      <c r="O286" s="45">
        <f t="shared" si="20"/>
        <v>124.97875</v>
      </c>
      <c r="P286" s="28" t="s">
        <v>666</v>
      </c>
      <c r="Q286" s="29"/>
    </row>
    <row r="287" s="97" customFormat="1" ht="22.5" hidden="1" spans="1:17">
      <c r="A287" s="29">
        <v>7</v>
      </c>
      <c r="B287" s="29" t="s">
        <v>316</v>
      </c>
      <c r="C287" s="73" t="s">
        <v>849</v>
      </c>
      <c r="D287" s="29" t="s">
        <v>318</v>
      </c>
      <c r="E287" s="29">
        <v>2017</v>
      </c>
      <c r="F287" s="29" t="s">
        <v>850</v>
      </c>
      <c r="G287" s="32" t="s">
        <v>851</v>
      </c>
      <c r="H287" s="37">
        <v>1058.94</v>
      </c>
      <c r="I287" s="37">
        <v>1058.94</v>
      </c>
      <c r="J287" s="37"/>
      <c r="K287" s="37"/>
      <c r="L287" s="37"/>
      <c r="M287" s="37"/>
      <c r="N287" s="37"/>
      <c r="O287" s="45">
        <f t="shared" si="20"/>
        <v>132.3675</v>
      </c>
      <c r="P287" s="28" t="s">
        <v>666</v>
      </c>
      <c r="Q287" s="29"/>
    </row>
    <row r="288" s="97" customFormat="1" hidden="1" spans="1:17">
      <c r="A288" s="29">
        <v>8</v>
      </c>
      <c r="B288" s="29" t="s">
        <v>316</v>
      </c>
      <c r="C288" s="73" t="s">
        <v>852</v>
      </c>
      <c r="D288" s="29" t="s">
        <v>318</v>
      </c>
      <c r="E288" s="29">
        <v>2017</v>
      </c>
      <c r="F288" s="29" t="s">
        <v>853</v>
      </c>
      <c r="G288" s="32" t="s">
        <v>854</v>
      </c>
      <c r="H288" s="37">
        <v>4016.85</v>
      </c>
      <c r="I288" s="37">
        <v>4016.85</v>
      </c>
      <c r="J288" s="37"/>
      <c r="K288" s="37"/>
      <c r="L288" s="37"/>
      <c r="M288" s="37"/>
      <c r="N288" s="37"/>
      <c r="O288" s="45">
        <f t="shared" si="20"/>
        <v>502.10625</v>
      </c>
      <c r="P288" s="28" t="s">
        <v>666</v>
      </c>
      <c r="Q288" s="29"/>
    </row>
    <row r="289" s="97" customFormat="1" ht="22.5" hidden="1" spans="1:17">
      <c r="A289" s="29">
        <v>9</v>
      </c>
      <c r="B289" s="29" t="s">
        <v>316</v>
      </c>
      <c r="C289" s="73" t="s">
        <v>855</v>
      </c>
      <c r="D289" s="29" t="s">
        <v>318</v>
      </c>
      <c r="E289" s="29">
        <v>2017</v>
      </c>
      <c r="F289" s="29" t="s">
        <v>856</v>
      </c>
      <c r="G289" s="32" t="s">
        <v>857</v>
      </c>
      <c r="H289" s="37">
        <v>1050.45</v>
      </c>
      <c r="I289" s="37">
        <v>1050.45</v>
      </c>
      <c r="J289" s="37"/>
      <c r="K289" s="37"/>
      <c r="L289" s="37"/>
      <c r="M289" s="37"/>
      <c r="N289" s="37"/>
      <c r="O289" s="45">
        <f t="shared" si="20"/>
        <v>131.30625</v>
      </c>
      <c r="P289" s="28" t="s">
        <v>666</v>
      </c>
      <c r="Q289" s="29"/>
    </row>
    <row r="290" s="97" customFormat="1" ht="24" hidden="1" spans="1:17">
      <c r="A290" s="29">
        <v>10</v>
      </c>
      <c r="B290" s="29" t="s">
        <v>316</v>
      </c>
      <c r="C290" s="73" t="s">
        <v>858</v>
      </c>
      <c r="D290" s="29" t="s">
        <v>318</v>
      </c>
      <c r="E290" s="29">
        <v>2017</v>
      </c>
      <c r="F290" s="29" t="s">
        <v>859</v>
      </c>
      <c r="G290" s="32" t="s">
        <v>860</v>
      </c>
      <c r="H290" s="37">
        <v>16293.29</v>
      </c>
      <c r="I290" s="37">
        <v>16293.29</v>
      </c>
      <c r="J290" s="37"/>
      <c r="K290" s="37"/>
      <c r="L290" s="37"/>
      <c r="M290" s="37"/>
      <c r="N290" s="37"/>
      <c r="O290" s="45">
        <f t="shared" si="20"/>
        <v>2036.66125</v>
      </c>
      <c r="P290" s="28" t="s">
        <v>666</v>
      </c>
      <c r="Q290" s="29"/>
    </row>
    <row r="291" s="97" customFormat="1" ht="22.5" hidden="1" spans="1:17">
      <c r="A291" s="29">
        <v>11</v>
      </c>
      <c r="B291" s="29" t="s">
        <v>316</v>
      </c>
      <c r="C291" s="73" t="s">
        <v>861</v>
      </c>
      <c r="D291" s="29" t="s">
        <v>318</v>
      </c>
      <c r="E291" s="29">
        <v>2017</v>
      </c>
      <c r="F291" s="29" t="s">
        <v>862</v>
      </c>
      <c r="G291" s="32" t="s">
        <v>863</v>
      </c>
      <c r="H291" s="37">
        <v>999.9</v>
      </c>
      <c r="I291" s="37">
        <v>999.9</v>
      </c>
      <c r="J291" s="37"/>
      <c r="K291" s="37"/>
      <c r="L291" s="37"/>
      <c r="M291" s="37"/>
      <c r="N291" s="37"/>
      <c r="O291" s="45">
        <f t="shared" si="20"/>
        <v>124.9875</v>
      </c>
      <c r="P291" s="28" t="s">
        <v>666</v>
      </c>
      <c r="Q291" s="29"/>
    </row>
    <row r="292" s="97" customFormat="1" ht="33.75" hidden="1" spans="1:17">
      <c r="A292" s="29">
        <v>12</v>
      </c>
      <c r="B292" s="29" t="s">
        <v>316</v>
      </c>
      <c r="C292" s="73" t="s">
        <v>864</v>
      </c>
      <c r="D292" s="29" t="s">
        <v>318</v>
      </c>
      <c r="E292" s="29">
        <v>2017</v>
      </c>
      <c r="F292" s="29" t="s">
        <v>865</v>
      </c>
      <c r="G292" s="32" t="s">
        <v>866</v>
      </c>
      <c r="H292" s="37">
        <v>1034.05</v>
      </c>
      <c r="I292" s="37">
        <v>1034.05</v>
      </c>
      <c r="J292" s="37"/>
      <c r="K292" s="37"/>
      <c r="L292" s="37"/>
      <c r="M292" s="37"/>
      <c r="N292" s="37"/>
      <c r="O292" s="45">
        <f t="shared" si="20"/>
        <v>129.25625</v>
      </c>
      <c r="P292" s="28" t="s">
        <v>666</v>
      </c>
      <c r="Q292" s="29"/>
    </row>
    <row r="293" s="97" customFormat="1" ht="24" hidden="1" spans="1:17">
      <c r="A293" s="29">
        <v>13</v>
      </c>
      <c r="B293" s="29" t="s">
        <v>316</v>
      </c>
      <c r="C293" s="73" t="s">
        <v>867</v>
      </c>
      <c r="D293" s="29" t="s">
        <v>318</v>
      </c>
      <c r="E293" s="29">
        <v>2017</v>
      </c>
      <c r="F293" s="29" t="s">
        <v>615</v>
      </c>
      <c r="G293" s="32" t="s">
        <v>868</v>
      </c>
      <c r="H293" s="37">
        <v>300</v>
      </c>
      <c r="I293" s="37">
        <v>300</v>
      </c>
      <c r="J293" s="37"/>
      <c r="K293" s="37"/>
      <c r="L293" s="37"/>
      <c r="M293" s="37"/>
      <c r="N293" s="37"/>
      <c r="O293" s="45" t="s">
        <v>29</v>
      </c>
      <c r="P293" s="28" t="s">
        <v>666</v>
      </c>
      <c r="Q293" s="29"/>
    </row>
    <row r="294" s="97" customFormat="1" ht="24" hidden="1" spans="1:17">
      <c r="A294" s="29">
        <v>14</v>
      </c>
      <c r="B294" s="29" t="s">
        <v>316</v>
      </c>
      <c r="C294" s="73" t="s">
        <v>869</v>
      </c>
      <c r="D294" s="29" t="s">
        <v>318</v>
      </c>
      <c r="E294" s="29">
        <v>2017</v>
      </c>
      <c r="F294" s="29" t="s">
        <v>870</v>
      </c>
      <c r="G294" s="32" t="s">
        <v>871</v>
      </c>
      <c r="H294" s="37">
        <v>300</v>
      </c>
      <c r="I294" s="37">
        <v>300</v>
      </c>
      <c r="J294" s="37"/>
      <c r="K294" s="37"/>
      <c r="L294" s="37"/>
      <c r="M294" s="37"/>
      <c r="N294" s="37"/>
      <c r="O294" s="45" t="s">
        <v>29</v>
      </c>
      <c r="P294" s="28" t="s">
        <v>666</v>
      </c>
      <c r="Q294" s="29"/>
    </row>
    <row r="295" s="97" customFormat="1" ht="24" hidden="1" spans="1:17">
      <c r="A295" s="29">
        <v>15</v>
      </c>
      <c r="B295" s="29" t="s">
        <v>316</v>
      </c>
      <c r="C295" s="73" t="s">
        <v>872</v>
      </c>
      <c r="D295" s="29" t="s">
        <v>318</v>
      </c>
      <c r="E295" s="29">
        <v>2017</v>
      </c>
      <c r="F295" s="29" t="s">
        <v>873</v>
      </c>
      <c r="G295" s="32" t="s">
        <v>874</v>
      </c>
      <c r="H295" s="37">
        <v>300</v>
      </c>
      <c r="I295" s="37">
        <v>300</v>
      </c>
      <c r="J295" s="37"/>
      <c r="K295" s="37"/>
      <c r="L295" s="37"/>
      <c r="M295" s="37"/>
      <c r="N295" s="37"/>
      <c r="O295" s="45" t="s">
        <v>29</v>
      </c>
      <c r="P295" s="28" t="s">
        <v>666</v>
      </c>
      <c r="Q295" s="29"/>
    </row>
    <row r="296" s="97" customFormat="1" ht="24" hidden="1" spans="1:17">
      <c r="A296" s="29">
        <v>16</v>
      </c>
      <c r="B296" s="29" t="s">
        <v>316</v>
      </c>
      <c r="C296" s="73" t="s">
        <v>875</v>
      </c>
      <c r="D296" s="29" t="s">
        <v>318</v>
      </c>
      <c r="E296" s="29">
        <v>2017</v>
      </c>
      <c r="F296" s="29" t="s">
        <v>876</v>
      </c>
      <c r="G296" s="32" t="s">
        <v>877</v>
      </c>
      <c r="H296" s="37">
        <v>313</v>
      </c>
      <c r="I296" s="37">
        <v>300</v>
      </c>
      <c r="J296" s="37"/>
      <c r="K296" s="37"/>
      <c r="L296" s="37"/>
      <c r="M296" s="37">
        <v>13</v>
      </c>
      <c r="N296" s="37"/>
      <c r="O296" s="45" t="s">
        <v>29</v>
      </c>
      <c r="P296" s="28" t="s">
        <v>666</v>
      </c>
      <c r="Q296" s="29"/>
    </row>
    <row r="297" s="97" customFormat="1" ht="24" hidden="1" spans="1:17">
      <c r="A297" s="29">
        <v>17</v>
      </c>
      <c r="B297" s="29" t="s">
        <v>316</v>
      </c>
      <c r="C297" s="73" t="s">
        <v>878</v>
      </c>
      <c r="D297" s="29" t="s">
        <v>318</v>
      </c>
      <c r="E297" s="29">
        <v>2017</v>
      </c>
      <c r="F297" s="29" t="s">
        <v>879</v>
      </c>
      <c r="G297" s="32" t="s">
        <v>880</v>
      </c>
      <c r="H297" s="37">
        <v>300</v>
      </c>
      <c r="I297" s="37">
        <v>300</v>
      </c>
      <c r="J297" s="37"/>
      <c r="K297" s="37"/>
      <c r="L297" s="37"/>
      <c r="M297" s="37"/>
      <c r="N297" s="37"/>
      <c r="O297" s="45" t="s">
        <v>29</v>
      </c>
      <c r="P297" s="28" t="s">
        <v>666</v>
      </c>
      <c r="Q297" s="29"/>
    </row>
    <row r="298" s="97" customFormat="1" ht="33.75" hidden="1" spans="1:17">
      <c r="A298" s="29">
        <v>18</v>
      </c>
      <c r="B298" s="29" t="s">
        <v>316</v>
      </c>
      <c r="C298" s="29" t="s">
        <v>881</v>
      </c>
      <c r="D298" s="29" t="s">
        <v>318</v>
      </c>
      <c r="E298" s="29">
        <v>2017</v>
      </c>
      <c r="F298" s="29" t="s">
        <v>882</v>
      </c>
      <c r="G298" s="32" t="s">
        <v>883</v>
      </c>
      <c r="H298" s="37">
        <v>300</v>
      </c>
      <c r="I298" s="37">
        <v>300</v>
      </c>
      <c r="J298" s="37"/>
      <c r="K298" s="37"/>
      <c r="L298" s="37"/>
      <c r="M298" s="37"/>
      <c r="N298" s="37"/>
      <c r="O298" s="45" t="s">
        <v>29</v>
      </c>
      <c r="P298" s="28" t="s">
        <v>666</v>
      </c>
      <c r="Q298" s="29"/>
    </row>
    <row r="299" s="97" customFormat="1" ht="33.75" hidden="1" spans="1:17">
      <c r="A299" s="29">
        <v>19</v>
      </c>
      <c r="B299" s="29" t="s">
        <v>316</v>
      </c>
      <c r="C299" s="64" t="s">
        <v>884</v>
      </c>
      <c r="D299" s="29" t="s">
        <v>318</v>
      </c>
      <c r="E299" s="29">
        <v>2018</v>
      </c>
      <c r="F299" s="64" t="s">
        <v>853</v>
      </c>
      <c r="G299" s="65" t="s">
        <v>885</v>
      </c>
      <c r="H299" s="37">
        <v>2759.68</v>
      </c>
      <c r="I299" s="37">
        <v>2759.68</v>
      </c>
      <c r="J299" s="37"/>
      <c r="K299" s="37"/>
      <c r="L299" s="37"/>
      <c r="M299" s="37"/>
      <c r="N299" s="37"/>
      <c r="O299" s="45">
        <f>I299/8</f>
        <v>344.96</v>
      </c>
      <c r="P299" s="28" t="s">
        <v>666</v>
      </c>
      <c r="Q299" s="29"/>
    </row>
    <row r="300" s="97" customFormat="1" ht="33.75" hidden="1" spans="1:17">
      <c r="A300" s="29">
        <v>20</v>
      </c>
      <c r="B300" s="29" t="s">
        <v>316</v>
      </c>
      <c r="C300" s="64" t="s">
        <v>886</v>
      </c>
      <c r="D300" s="29" t="s">
        <v>318</v>
      </c>
      <c r="E300" s="29">
        <v>2018</v>
      </c>
      <c r="F300" s="64" t="s">
        <v>65</v>
      </c>
      <c r="G300" s="65" t="s">
        <v>887</v>
      </c>
      <c r="H300" s="37">
        <v>2926.87</v>
      </c>
      <c r="I300" s="37">
        <v>2926.87</v>
      </c>
      <c r="J300" s="37"/>
      <c r="K300" s="37"/>
      <c r="L300" s="37"/>
      <c r="M300" s="37"/>
      <c r="N300" s="37"/>
      <c r="O300" s="45">
        <f>I300/8</f>
        <v>365.85875</v>
      </c>
      <c r="P300" s="28" t="s">
        <v>666</v>
      </c>
      <c r="Q300" s="29"/>
    </row>
    <row r="301" s="100" customFormat="1" ht="23" hidden="1" customHeight="1" spans="1:17">
      <c r="A301" s="29">
        <v>21</v>
      </c>
      <c r="B301" s="29" t="s">
        <v>316</v>
      </c>
      <c r="C301" s="127" t="s">
        <v>745</v>
      </c>
      <c r="D301" s="29" t="s">
        <v>746</v>
      </c>
      <c r="E301" s="29">
        <v>2018</v>
      </c>
      <c r="F301" s="29" t="s">
        <v>747</v>
      </c>
      <c r="G301" s="32" t="s">
        <v>748</v>
      </c>
      <c r="H301" s="29">
        <v>3700</v>
      </c>
      <c r="I301" s="38"/>
      <c r="J301" s="38">
        <v>740</v>
      </c>
      <c r="K301" s="29"/>
      <c r="L301" s="31"/>
      <c r="M301" s="31"/>
      <c r="N301" s="31">
        <f>H301-J301</f>
        <v>2960</v>
      </c>
      <c r="O301" s="45" t="s">
        <v>29</v>
      </c>
      <c r="P301" s="29" t="s">
        <v>666</v>
      </c>
      <c r="Q301" s="29"/>
    </row>
    <row r="302" s="98" customFormat="1" ht="22.5" hidden="1" customHeight="1" spans="1:17">
      <c r="A302" s="119" t="s">
        <v>888</v>
      </c>
      <c r="B302" s="120"/>
      <c r="C302" s="121"/>
      <c r="D302" s="122"/>
      <c r="E302" s="123"/>
      <c r="F302" s="122"/>
      <c r="G302" s="124"/>
      <c r="H302" s="125">
        <f t="shared" ref="H302:O302" si="21">SUM(H303:H328)</f>
        <v>59326.0708</v>
      </c>
      <c r="I302" s="125">
        <f t="shared" si="21"/>
        <v>31789.1618</v>
      </c>
      <c r="J302" s="125">
        <f t="shared" si="21"/>
        <v>1750</v>
      </c>
      <c r="K302" s="125">
        <f t="shared" si="21"/>
        <v>4000</v>
      </c>
      <c r="L302" s="125">
        <f t="shared" si="21"/>
        <v>2900</v>
      </c>
      <c r="M302" s="125">
        <f t="shared" si="21"/>
        <v>2275</v>
      </c>
      <c r="N302" s="125">
        <f t="shared" si="21"/>
        <v>16631.989</v>
      </c>
      <c r="O302" s="140">
        <f t="shared" si="21"/>
        <v>4712.029375</v>
      </c>
      <c r="P302" s="122"/>
      <c r="Q302" s="122"/>
    </row>
    <row r="303" s="97" customFormat="1" ht="33.75" spans="1:17">
      <c r="A303" s="52">
        <v>1</v>
      </c>
      <c r="B303" s="28" t="s">
        <v>50</v>
      </c>
      <c r="C303" s="29" t="s">
        <v>889</v>
      </c>
      <c r="D303" s="28" t="s">
        <v>52</v>
      </c>
      <c r="E303" s="29">
        <v>2016</v>
      </c>
      <c r="F303" s="29" t="s">
        <v>890</v>
      </c>
      <c r="G303" s="32" t="s">
        <v>891</v>
      </c>
      <c r="H303" s="33">
        <v>2521.7613</v>
      </c>
      <c r="I303" s="33">
        <v>1505</v>
      </c>
      <c r="J303" s="33"/>
      <c r="K303" s="56"/>
      <c r="L303" s="56">
        <v>1000</v>
      </c>
      <c r="M303" s="56"/>
      <c r="N303" s="38">
        <v>16.7613</v>
      </c>
      <c r="O303" s="158">
        <f t="shared" ref="O302:O311" si="22">I303/8</f>
        <v>188.125</v>
      </c>
      <c r="P303" s="28" t="s">
        <v>666</v>
      </c>
      <c r="Q303" s="28"/>
    </row>
    <row r="304" s="97" customFormat="1" ht="24" spans="1:17">
      <c r="A304" s="52">
        <v>2</v>
      </c>
      <c r="B304" s="28" t="s">
        <v>50</v>
      </c>
      <c r="C304" s="29" t="s">
        <v>892</v>
      </c>
      <c r="D304" s="28" t="s">
        <v>52</v>
      </c>
      <c r="E304" s="29">
        <v>2016</v>
      </c>
      <c r="F304" s="29" t="s">
        <v>890</v>
      </c>
      <c r="G304" s="32" t="s">
        <v>893</v>
      </c>
      <c r="H304" s="33">
        <v>515.01</v>
      </c>
      <c r="I304" s="33">
        <v>64</v>
      </c>
      <c r="J304" s="33"/>
      <c r="K304" s="56"/>
      <c r="L304" s="56"/>
      <c r="M304" s="56"/>
      <c r="N304" s="37">
        <v>451.01</v>
      </c>
      <c r="O304" s="158">
        <f t="shared" si="22"/>
        <v>8</v>
      </c>
      <c r="P304" s="28" t="s">
        <v>666</v>
      </c>
      <c r="Q304" s="28"/>
    </row>
    <row r="305" s="97" customFormat="1" ht="24" spans="1:17">
      <c r="A305" s="52">
        <v>3</v>
      </c>
      <c r="B305" s="28" t="s">
        <v>50</v>
      </c>
      <c r="C305" s="29" t="s">
        <v>894</v>
      </c>
      <c r="D305" s="28" t="s">
        <v>52</v>
      </c>
      <c r="E305" s="29">
        <v>2016</v>
      </c>
      <c r="F305" s="29" t="s">
        <v>895</v>
      </c>
      <c r="G305" s="32" t="s">
        <v>896</v>
      </c>
      <c r="H305" s="33">
        <v>615.4608</v>
      </c>
      <c r="I305" s="33">
        <v>165</v>
      </c>
      <c r="J305" s="33"/>
      <c r="K305" s="56"/>
      <c r="L305" s="56"/>
      <c r="M305" s="56"/>
      <c r="N305" s="38">
        <v>450.4608</v>
      </c>
      <c r="O305" s="158">
        <f t="shared" si="22"/>
        <v>20.625</v>
      </c>
      <c r="P305" s="28" t="s">
        <v>666</v>
      </c>
      <c r="Q305" s="28"/>
    </row>
    <row r="306" s="100" customFormat="1" ht="24" spans="1:17">
      <c r="A306" s="52">
        <v>4</v>
      </c>
      <c r="B306" s="29" t="s">
        <v>50</v>
      </c>
      <c r="C306" s="29" t="s">
        <v>897</v>
      </c>
      <c r="D306" s="29" t="s">
        <v>52</v>
      </c>
      <c r="E306" s="29">
        <v>2017</v>
      </c>
      <c r="F306" s="29" t="s">
        <v>361</v>
      </c>
      <c r="G306" s="32" t="s">
        <v>898</v>
      </c>
      <c r="H306" s="33">
        <v>3515.47</v>
      </c>
      <c r="I306" s="33">
        <v>2460.89</v>
      </c>
      <c r="J306" s="186"/>
      <c r="K306" s="159"/>
      <c r="L306" s="56"/>
      <c r="M306" s="29"/>
      <c r="N306" s="33">
        <v>1054.58</v>
      </c>
      <c r="O306" s="158">
        <f t="shared" si="22"/>
        <v>307.61125</v>
      </c>
      <c r="P306" s="29" t="s">
        <v>666</v>
      </c>
      <c r="Q306" s="29"/>
    </row>
    <row r="307" s="97" customFormat="1" ht="24" spans="1:17">
      <c r="A307" s="52">
        <v>5</v>
      </c>
      <c r="B307" s="28" t="s">
        <v>50</v>
      </c>
      <c r="C307" s="28" t="s">
        <v>899</v>
      </c>
      <c r="D307" s="28" t="s">
        <v>52</v>
      </c>
      <c r="E307" s="29">
        <v>2017</v>
      </c>
      <c r="F307" s="28" t="s">
        <v>900</v>
      </c>
      <c r="G307" s="32" t="s">
        <v>901</v>
      </c>
      <c r="H307" s="53">
        <v>2918.5</v>
      </c>
      <c r="I307" s="53">
        <v>2918.5</v>
      </c>
      <c r="J307" s="53"/>
      <c r="K307" s="28"/>
      <c r="L307" s="28"/>
      <c r="M307" s="28"/>
      <c r="N307" s="53"/>
      <c r="O307" s="158">
        <f t="shared" si="22"/>
        <v>364.8125</v>
      </c>
      <c r="P307" s="28" t="s">
        <v>666</v>
      </c>
      <c r="Q307" s="28"/>
    </row>
    <row r="308" s="97" customFormat="1" ht="24" spans="1:17">
      <c r="A308" s="52">
        <v>6</v>
      </c>
      <c r="B308" s="28" t="s">
        <v>50</v>
      </c>
      <c r="C308" s="185" t="s">
        <v>902</v>
      </c>
      <c r="D308" s="29" t="s">
        <v>52</v>
      </c>
      <c r="E308" s="29">
        <v>2017</v>
      </c>
      <c r="F308" s="29" t="s">
        <v>903</v>
      </c>
      <c r="G308" s="32" t="s">
        <v>904</v>
      </c>
      <c r="H308" s="33">
        <v>1081.4955</v>
      </c>
      <c r="I308" s="38">
        <v>961.4418</v>
      </c>
      <c r="J308" s="187"/>
      <c r="K308" s="188"/>
      <c r="L308" s="28"/>
      <c r="M308" s="58"/>
      <c r="N308" s="28">
        <v>120.0537</v>
      </c>
      <c r="O308" s="158">
        <f t="shared" si="22"/>
        <v>120.180225</v>
      </c>
      <c r="P308" s="28" t="s">
        <v>666</v>
      </c>
      <c r="Q308" s="28"/>
    </row>
    <row r="309" s="100" customFormat="1" ht="24" spans="1:17">
      <c r="A309" s="52">
        <v>7</v>
      </c>
      <c r="B309" s="29" t="s">
        <v>50</v>
      </c>
      <c r="C309" s="29" t="s">
        <v>905</v>
      </c>
      <c r="D309" s="29" t="s">
        <v>52</v>
      </c>
      <c r="E309" s="29">
        <v>2017</v>
      </c>
      <c r="F309" s="29" t="s">
        <v>903</v>
      </c>
      <c r="G309" s="32" t="s">
        <v>906</v>
      </c>
      <c r="H309" s="33">
        <v>6058.32</v>
      </c>
      <c r="I309" s="33">
        <v>4917.89</v>
      </c>
      <c r="J309" s="33"/>
      <c r="K309" s="56"/>
      <c r="L309" s="56"/>
      <c r="M309" s="29"/>
      <c r="N309" s="37">
        <v>1140.43</v>
      </c>
      <c r="O309" s="158">
        <f t="shared" si="22"/>
        <v>614.73625</v>
      </c>
      <c r="P309" s="29" t="s">
        <v>666</v>
      </c>
      <c r="Q309" s="29"/>
    </row>
    <row r="310" s="100" customFormat="1" ht="23" customHeight="1" spans="1:17">
      <c r="A310" s="52">
        <v>8</v>
      </c>
      <c r="B310" s="29" t="s">
        <v>50</v>
      </c>
      <c r="C310" s="29" t="s">
        <v>907</v>
      </c>
      <c r="D310" s="29" t="s">
        <v>52</v>
      </c>
      <c r="E310" s="29">
        <v>2017</v>
      </c>
      <c r="F310" s="29" t="s">
        <v>908</v>
      </c>
      <c r="G310" s="32" t="s">
        <v>909</v>
      </c>
      <c r="H310" s="33">
        <v>5558.49</v>
      </c>
      <c r="I310" s="33">
        <v>4679.25</v>
      </c>
      <c r="J310" s="33"/>
      <c r="K310" s="29"/>
      <c r="L310" s="56"/>
      <c r="M310" s="29"/>
      <c r="N310" s="37">
        <v>879.24</v>
      </c>
      <c r="O310" s="158">
        <f t="shared" si="22"/>
        <v>584.90625</v>
      </c>
      <c r="P310" s="29" t="s">
        <v>666</v>
      </c>
      <c r="Q310" s="29"/>
    </row>
    <row r="311" s="100" customFormat="1" ht="24" spans="1:17">
      <c r="A311" s="52">
        <v>9</v>
      </c>
      <c r="B311" s="29" t="s">
        <v>50</v>
      </c>
      <c r="C311" s="29" t="s">
        <v>910</v>
      </c>
      <c r="D311" s="29" t="s">
        <v>52</v>
      </c>
      <c r="E311" s="29">
        <v>2017</v>
      </c>
      <c r="F311" s="29" t="s">
        <v>911</v>
      </c>
      <c r="G311" s="32" t="s">
        <v>912</v>
      </c>
      <c r="H311" s="33">
        <v>6528.49</v>
      </c>
      <c r="I311" s="33">
        <v>6341.65</v>
      </c>
      <c r="J311" s="33"/>
      <c r="K311" s="56"/>
      <c r="L311" s="56"/>
      <c r="M311" s="56"/>
      <c r="N311" s="64">
        <v>206.42</v>
      </c>
      <c r="O311" s="158">
        <f t="shared" si="22"/>
        <v>792.70625</v>
      </c>
      <c r="P311" s="29" t="s">
        <v>666</v>
      </c>
      <c r="Q311" s="29"/>
    </row>
    <row r="312" s="100" customFormat="1" ht="24" spans="1:17">
      <c r="A312" s="52">
        <v>10</v>
      </c>
      <c r="B312" s="29" t="s">
        <v>50</v>
      </c>
      <c r="C312" s="29" t="s">
        <v>913</v>
      </c>
      <c r="D312" s="29" t="s">
        <v>914</v>
      </c>
      <c r="E312" s="29">
        <v>2017</v>
      </c>
      <c r="F312" s="29" t="s">
        <v>903</v>
      </c>
      <c r="G312" s="32" t="s">
        <v>915</v>
      </c>
      <c r="H312" s="33">
        <v>600</v>
      </c>
      <c r="I312" s="33">
        <v>300</v>
      </c>
      <c r="J312" s="33"/>
      <c r="K312" s="56"/>
      <c r="L312" s="56"/>
      <c r="M312" s="56">
        <v>300</v>
      </c>
      <c r="N312" s="56"/>
      <c r="O312" s="45" t="s">
        <v>29</v>
      </c>
      <c r="P312" s="29" t="s">
        <v>666</v>
      </c>
      <c r="Q312" s="29"/>
    </row>
    <row r="313" s="100" customFormat="1" ht="24" spans="1:17">
      <c r="A313" s="52">
        <v>11</v>
      </c>
      <c r="B313" s="29" t="s">
        <v>50</v>
      </c>
      <c r="C313" s="29" t="s">
        <v>916</v>
      </c>
      <c r="D313" s="29" t="s">
        <v>917</v>
      </c>
      <c r="E313" s="29">
        <v>2017</v>
      </c>
      <c r="F313" s="29" t="s">
        <v>361</v>
      </c>
      <c r="G313" s="32" t="s">
        <v>918</v>
      </c>
      <c r="H313" s="33">
        <v>345</v>
      </c>
      <c r="I313" s="33">
        <v>300</v>
      </c>
      <c r="J313" s="33"/>
      <c r="K313" s="56"/>
      <c r="L313" s="56"/>
      <c r="M313" s="56">
        <v>45</v>
      </c>
      <c r="N313" s="56"/>
      <c r="O313" s="45" t="s">
        <v>29</v>
      </c>
      <c r="P313" s="29" t="s">
        <v>666</v>
      </c>
      <c r="Q313" s="29"/>
    </row>
    <row r="314" s="100" customFormat="1" ht="24" spans="1:17">
      <c r="A314" s="52">
        <v>12</v>
      </c>
      <c r="B314" s="29" t="s">
        <v>50</v>
      </c>
      <c r="C314" s="29" t="s">
        <v>919</v>
      </c>
      <c r="D314" s="29" t="s">
        <v>920</v>
      </c>
      <c r="E314" s="29">
        <v>2017</v>
      </c>
      <c r="F314" s="29" t="s">
        <v>921</v>
      </c>
      <c r="G314" s="32" t="s">
        <v>922</v>
      </c>
      <c r="H314" s="33">
        <v>560</v>
      </c>
      <c r="I314" s="33">
        <v>300</v>
      </c>
      <c r="J314" s="33"/>
      <c r="K314" s="56"/>
      <c r="L314" s="56"/>
      <c r="M314" s="56">
        <v>260</v>
      </c>
      <c r="N314" s="56"/>
      <c r="O314" s="45" t="s">
        <v>29</v>
      </c>
      <c r="P314" s="29" t="s">
        <v>666</v>
      </c>
      <c r="Q314" s="29"/>
    </row>
    <row r="315" s="100" customFormat="1" ht="22.5" spans="1:17">
      <c r="A315" s="52">
        <v>13</v>
      </c>
      <c r="B315" s="29" t="s">
        <v>50</v>
      </c>
      <c r="C315" s="29" t="s">
        <v>923</v>
      </c>
      <c r="D315" s="29" t="s">
        <v>924</v>
      </c>
      <c r="E315" s="29">
        <v>2017</v>
      </c>
      <c r="F315" s="29" t="s">
        <v>925</v>
      </c>
      <c r="G315" s="32" t="s">
        <v>926</v>
      </c>
      <c r="H315" s="33">
        <v>300</v>
      </c>
      <c r="I315" s="33">
        <v>300</v>
      </c>
      <c r="J315" s="33"/>
      <c r="K315" s="56"/>
      <c r="L315" s="56"/>
      <c r="M315" s="56"/>
      <c r="N315" s="56"/>
      <c r="O315" s="45" t="s">
        <v>29</v>
      </c>
      <c r="P315" s="29" t="s">
        <v>666</v>
      </c>
      <c r="Q315" s="29"/>
    </row>
    <row r="316" s="100" customFormat="1" ht="24" spans="1:17">
      <c r="A316" s="52">
        <v>14</v>
      </c>
      <c r="B316" s="29" t="s">
        <v>50</v>
      </c>
      <c r="C316" s="29" t="s">
        <v>927</v>
      </c>
      <c r="D316" s="29" t="s">
        <v>928</v>
      </c>
      <c r="E316" s="29">
        <v>2017</v>
      </c>
      <c r="F316" s="29" t="s">
        <v>929</v>
      </c>
      <c r="G316" s="32" t="s">
        <v>930</v>
      </c>
      <c r="H316" s="33">
        <v>300</v>
      </c>
      <c r="I316" s="33">
        <v>300</v>
      </c>
      <c r="J316" s="33"/>
      <c r="K316" s="29"/>
      <c r="L316" s="29"/>
      <c r="M316" s="29"/>
      <c r="N316" s="29"/>
      <c r="O316" s="45" t="s">
        <v>29</v>
      </c>
      <c r="P316" s="29" t="s">
        <v>666</v>
      </c>
      <c r="Q316" s="29"/>
    </row>
    <row r="317" s="100" customFormat="1" ht="24" spans="1:17">
      <c r="A317" s="52">
        <v>15</v>
      </c>
      <c r="B317" s="29" t="s">
        <v>50</v>
      </c>
      <c r="C317" s="29" t="s">
        <v>931</v>
      </c>
      <c r="D317" s="29" t="s">
        <v>931</v>
      </c>
      <c r="E317" s="29">
        <v>2017</v>
      </c>
      <c r="F317" s="29" t="s">
        <v>932</v>
      </c>
      <c r="G317" s="32" t="s">
        <v>933</v>
      </c>
      <c r="H317" s="33">
        <v>300</v>
      </c>
      <c r="I317" s="33">
        <v>300</v>
      </c>
      <c r="J317" s="33"/>
      <c r="K317" s="56"/>
      <c r="L317" s="56"/>
      <c r="M317" s="56"/>
      <c r="N317" s="56"/>
      <c r="O317" s="45" t="s">
        <v>29</v>
      </c>
      <c r="P317" s="29" t="s">
        <v>666</v>
      </c>
      <c r="Q317" s="29"/>
    </row>
    <row r="318" s="100" customFormat="1" ht="24" spans="1:17">
      <c r="A318" s="52">
        <v>16</v>
      </c>
      <c r="B318" s="29" t="s">
        <v>50</v>
      </c>
      <c r="C318" s="29" t="s">
        <v>934</v>
      </c>
      <c r="D318" s="29" t="s">
        <v>935</v>
      </c>
      <c r="E318" s="29">
        <v>2017</v>
      </c>
      <c r="F318" s="29" t="s">
        <v>908</v>
      </c>
      <c r="G318" s="32" t="s">
        <v>936</v>
      </c>
      <c r="H318" s="33">
        <v>300</v>
      </c>
      <c r="I318" s="33">
        <v>300</v>
      </c>
      <c r="J318" s="33"/>
      <c r="K318" s="56"/>
      <c r="L318" s="56"/>
      <c r="M318" s="56"/>
      <c r="N318" s="56"/>
      <c r="O318" s="45" t="s">
        <v>29</v>
      </c>
      <c r="P318" s="29" t="s">
        <v>666</v>
      </c>
      <c r="Q318" s="29"/>
    </row>
    <row r="319" s="100" customFormat="1" spans="1:17">
      <c r="A319" s="52">
        <v>17</v>
      </c>
      <c r="B319" s="29" t="s">
        <v>50</v>
      </c>
      <c r="C319" s="29" t="s">
        <v>937</v>
      </c>
      <c r="D319" s="29" t="s">
        <v>938</v>
      </c>
      <c r="E319" s="29">
        <v>2017</v>
      </c>
      <c r="F319" s="29" t="s">
        <v>939</v>
      </c>
      <c r="G319" s="32" t="s">
        <v>940</v>
      </c>
      <c r="H319" s="33">
        <v>311</v>
      </c>
      <c r="I319" s="33">
        <v>300</v>
      </c>
      <c r="J319" s="33"/>
      <c r="K319" s="56"/>
      <c r="L319" s="56"/>
      <c r="M319" s="33">
        <v>11</v>
      </c>
      <c r="N319" s="56"/>
      <c r="O319" s="45" t="s">
        <v>29</v>
      </c>
      <c r="P319" s="29" t="s">
        <v>666</v>
      </c>
      <c r="Q319" s="29"/>
    </row>
    <row r="320" s="100" customFormat="1" ht="24" spans="1:17">
      <c r="A320" s="52">
        <v>18</v>
      </c>
      <c r="B320" s="29" t="s">
        <v>50</v>
      </c>
      <c r="C320" s="29" t="s">
        <v>941</v>
      </c>
      <c r="D320" s="29" t="s">
        <v>52</v>
      </c>
      <c r="E320" s="29">
        <v>2017</v>
      </c>
      <c r="F320" s="29" t="s">
        <v>942</v>
      </c>
      <c r="G320" s="32" t="s">
        <v>943</v>
      </c>
      <c r="H320" s="38">
        <v>2648.0732</v>
      </c>
      <c r="I320" s="159"/>
      <c r="J320" s="159"/>
      <c r="K320" s="29"/>
      <c r="L320" s="29">
        <v>1900</v>
      </c>
      <c r="M320" s="29"/>
      <c r="N320" s="33">
        <f>H320-L320</f>
        <v>748.0732</v>
      </c>
      <c r="O320" s="158">
        <f t="shared" ref="O320:O325" si="23">H320/8</f>
        <v>331.00915</v>
      </c>
      <c r="P320" s="29" t="s">
        <v>666</v>
      </c>
      <c r="Q320" s="29"/>
    </row>
    <row r="321" s="100" customFormat="1" ht="24" spans="1:17">
      <c r="A321" s="52">
        <v>19</v>
      </c>
      <c r="B321" s="29" t="s">
        <v>50</v>
      </c>
      <c r="C321" s="29" t="s">
        <v>944</v>
      </c>
      <c r="D321" s="29" t="s">
        <v>52</v>
      </c>
      <c r="E321" s="29">
        <v>2017</v>
      </c>
      <c r="F321" s="29" t="s">
        <v>942</v>
      </c>
      <c r="G321" s="32" t="s">
        <v>945</v>
      </c>
      <c r="H321" s="33">
        <v>507</v>
      </c>
      <c r="I321" s="33"/>
      <c r="J321" s="33"/>
      <c r="K321" s="29"/>
      <c r="L321" s="29"/>
      <c r="M321" s="29">
        <v>507</v>
      </c>
      <c r="N321" s="29"/>
      <c r="O321" s="158">
        <f t="shared" si="23"/>
        <v>63.375</v>
      </c>
      <c r="P321" s="29" t="s">
        <v>666</v>
      </c>
      <c r="Q321" s="29"/>
    </row>
    <row r="322" s="100" customFormat="1" ht="24" spans="1:17">
      <c r="A322" s="52">
        <v>20</v>
      </c>
      <c r="B322" s="29" t="s">
        <v>50</v>
      </c>
      <c r="C322" s="29" t="s">
        <v>946</v>
      </c>
      <c r="D322" s="29" t="s">
        <v>52</v>
      </c>
      <c r="E322" s="29">
        <v>2017</v>
      </c>
      <c r="F322" s="29" t="s">
        <v>947</v>
      </c>
      <c r="G322" s="32" t="s">
        <v>948</v>
      </c>
      <c r="H322" s="33">
        <v>145</v>
      </c>
      <c r="I322" s="33"/>
      <c r="J322" s="33"/>
      <c r="K322" s="29"/>
      <c r="L322" s="29"/>
      <c r="M322" s="29">
        <v>145</v>
      </c>
      <c r="N322" s="29"/>
      <c r="O322" s="158">
        <f t="shared" si="23"/>
        <v>18.125</v>
      </c>
      <c r="P322" s="29" t="s">
        <v>666</v>
      </c>
      <c r="Q322" s="29"/>
    </row>
    <row r="323" s="100" customFormat="1" ht="24" spans="1:17">
      <c r="A323" s="52">
        <v>21</v>
      </c>
      <c r="B323" s="29" t="s">
        <v>50</v>
      </c>
      <c r="C323" s="29" t="s">
        <v>949</v>
      </c>
      <c r="D323" s="29" t="s">
        <v>52</v>
      </c>
      <c r="E323" s="29">
        <v>2017</v>
      </c>
      <c r="F323" s="29" t="s">
        <v>947</v>
      </c>
      <c r="G323" s="32" t="s">
        <v>950</v>
      </c>
      <c r="H323" s="33">
        <v>150</v>
      </c>
      <c r="I323" s="33"/>
      <c r="J323" s="33"/>
      <c r="K323" s="29"/>
      <c r="L323" s="29"/>
      <c r="M323" s="29">
        <v>150</v>
      </c>
      <c r="N323" s="29"/>
      <c r="O323" s="158">
        <f t="shared" si="23"/>
        <v>18.75</v>
      </c>
      <c r="P323" s="29" t="s">
        <v>666</v>
      </c>
      <c r="Q323" s="29"/>
    </row>
    <row r="324" s="100" customFormat="1" ht="24" spans="1:17">
      <c r="A324" s="52">
        <v>22</v>
      </c>
      <c r="B324" s="29" t="s">
        <v>50</v>
      </c>
      <c r="C324" s="29" t="s">
        <v>951</v>
      </c>
      <c r="D324" s="29" t="s">
        <v>52</v>
      </c>
      <c r="E324" s="29">
        <v>2017</v>
      </c>
      <c r="F324" s="29" t="s">
        <v>942</v>
      </c>
      <c r="G324" s="32" t="s">
        <v>952</v>
      </c>
      <c r="H324" s="33">
        <v>2857</v>
      </c>
      <c r="I324" s="33"/>
      <c r="J324" s="33"/>
      <c r="K324" s="29">
        <v>2000</v>
      </c>
      <c r="L324" s="29"/>
      <c r="M324" s="29">
        <v>857</v>
      </c>
      <c r="N324" s="29"/>
      <c r="O324" s="158">
        <f t="shared" si="23"/>
        <v>357.125</v>
      </c>
      <c r="P324" s="29" t="s">
        <v>666</v>
      </c>
      <c r="Q324" s="29"/>
    </row>
    <row r="325" s="100" customFormat="1" ht="24" spans="1:17">
      <c r="A325" s="52">
        <v>23</v>
      </c>
      <c r="B325" s="29" t="s">
        <v>50</v>
      </c>
      <c r="C325" s="29" t="s">
        <v>953</v>
      </c>
      <c r="D325" s="29" t="s">
        <v>52</v>
      </c>
      <c r="E325" s="29">
        <v>2017</v>
      </c>
      <c r="F325" s="29" t="s">
        <v>942</v>
      </c>
      <c r="G325" s="32" t="s">
        <v>954</v>
      </c>
      <c r="H325" s="33">
        <v>2000</v>
      </c>
      <c r="I325" s="38"/>
      <c r="J325" s="38"/>
      <c r="K325" s="29">
        <v>2000</v>
      </c>
      <c r="L325" s="29"/>
      <c r="M325" s="29"/>
      <c r="N325" s="29"/>
      <c r="O325" s="158">
        <f t="shared" si="23"/>
        <v>250</v>
      </c>
      <c r="P325" s="29" t="s">
        <v>666</v>
      </c>
      <c r="Q325" s="29"/>
    </row>
    <row r="326" s="100" customFormat="1" ht="24" spans="1:17">
      <c r="A326" s="52">
        <v>24</v>
      </c>
      <c r="B326" s="29" t="s">
        <v>50</v>
      </c>
      <c r="C326" s="29" t="s">
        <v>955</v>
      </c>
      <c r="D326" s="29" t="s">
        <v>52</v>
      </c>
      <c r="E326" s="29">
        <v>2018</v>
      </c>
      <c r="F326" s="29" t="s">
        <v>956</v>
      </c>
      <c r="G326" s="32" t="s">
        <v>957</v>
      </c>
      <c r="H326" s="33">
        <v>1190</v>
      </c>
      <c r="I326" s="37">
        <v>1190</v>
      </c>
      <c r="J326" s="37"/>
      <c r="K326" s="29"/>
      <c r="L326" s="29"/>
      <c r="M326" s="29"/>
      <c r="N326" s="29"/>
      <c r="O326" s="158">
        <f>I326/8</f>
        <v>148.75</v>
      </c>
      <c r="P326" s="29" t="s">
        <v>666</v>
      </c>
      <c r="Q326" s="29"/>
    </row>
    <row r="327" s="100" customFormat="1" ht="24" spans="1:17">
      <c r="A327" s="52">
        <v>25</v>
      </c>
      <c r="B327" s="29" t="s">
        <v>50</v>
      </c>
      <c r="C327" s="29" t="s">
        <v>958</v>
      </c>
      <c r="D327" s="29" t="s">
        <v>52</v>
      </c>
      <c r="E327" s="29">
        <v>2018</v>
      </c>
      <c r="F327" s="29" t="s">
        <v>942</v>
      </c>
      <c r="G327" s="32" t="s">
        <v>959</v>
      </c>
      <c r="H327" s="33">
        <v>8750</v>
      </c>
      <c r="I327" s="37">
        <v>4185.54</v>
      </c>
      <c r="J327" s="37"/>
      <c r="K327" s="159"/>
      <c r="L327" s="29"/>
      <c r="M327" s="104"/>
      <c r="N327" s="37">
        <v>4564.96</v>
      </c>
      <c r="O327" s="158">
        <f>I327/8</f>
        <v>523.1925</v>
      </c>
      <c r="P327" s="29" t="s">
        <v>666</v>
      </c>
      <c r="Q327" s="29"/>
    </row>
    <row r="328" s="100" customFormat="1" ht="23" customHeight="1" spans="1:17">
      <c r="A328" s="52">
        <v>26</v>
      </c>
      <c r="B328" s="31" t="s">
        <v>50</v>
      </c>
      <c r="C328" s="127" t="s">
        <v>745</v>
      </c>
      <c r="D328" s="29" t="s">
        <v>746</v>
      </c>
      <c r="E328" s="29">
        <v>2018</v>
      </c>
      <c r="F328" s="29" t="s">
        <v>747</v>
      </c>
      <c r="G328" s="32" t="s">
        <v>748</v>
      </c>
      <c r="H328" s="29">
        <v>8750</v>
      </c>
      <c r="I328" s="38"/>
      <c r="J328" s="64">
        <v>1750</v>
      </c>
      <c r="K328" s="29"/>
      <c r="L328" s="31"/>
      <c r="M328" s="31"/>
      <c r="N328" s="31">
        <f>H328-J328</f>
        <v>7000</v>
      </c>
      <c r="O328" s="45" t="s">
        <v>29</v>
      </c>
      <c r="P328" s="29" t="s">
        <v>666</v>
      </c>
      <c r="Q328" s="29"/>
    </row>
    <row r="329" s="99" customFormat="1" ht="22.5" hidden="1" customHeight="1" spans="1:17">
      <c r="A329" s="137" t="s">
        <v>960</v>
      </c>
      <c r="B329" s="138"/>
      <c r="C329" s="139"/>
      <c r="D329" s="140"/>
      <c r="E329" s="123"/>
      <c r="F329" s="140"/>
      <c r="G329" s="141"/>
      <c r="H329" s="125">
        <f t="shared" ref="H329:O329" si="24">SUM(H330:H356)</f>
        <v>31060.86</v>
      </c>
      <c r="I329" s="125">
        <f t="shared" si="24"/>
        <v>24568.768</v>
      </c>
      <c r="J329" s="125">
        <f t="shared" si="24"/>
        <v>860</v>
      </c>
      <c r="K329" s="125">
        <f t="shared" si="24"/>
        <v>0</v>
      </c>
      <c r="L329" s="125">
        <f t="shared" si="24"/>
        <v>0</v>
      </c>
      <c r="M329" s="125">
        <f t="shared" si="24"/>
        <v>2192.092</v>
      </c>
      <c r="N329" s="125">
        <f t="shared" si="24"/>
        <v>3440</v>
      </c>
      <c r="O329" s="140">
        <f t="shared" si="24"/>
        <v>2958.596</v>
      </c>
      <c r="P329" s="122"/>
      <c r="Q329" s="122"/>
    </row>
    <row r="330" s="97" customFormat="1" ht="24" hidden="1" spans="1:17">
      <c r="A330" s="76">
        <v>1</v>
      </c>
      <c r="B330" s="77" t="s">
        <v>76</v>
      </c>
      <c r="C330" s="77" t="s">
        <v>961</v>
      </c>
      <c r="D330" s="77" t="s">
        <v>962</v>
      </c>
      <c r="E330" s="29">
        <v>2017</v>
      </c>
      <c r="F330" s="77" t="s">
        <v>963</v>
      </c>
      <c r="G330" s="78" t="s">
        <v>964</v>
      </c>
      <c r="H330" s="79">
        <v>395.91</v>
      </c>
      <c r="I330" s="79">
        <v>277.2</v>
      </c>
      <c r="J330" s="79"/>
      <c r="K330" s="79"/>
      <c r="L330" s="79"/>
      <c r="M330" s="79">
        <v>118.71</v>
      </c>
      <c r="N330" s="80"/>
      <c r="O330" s="47">
        <f t="shared" ref="O330:O343" si="25">I330/8</f>
        <v>34.65</v>
      </c>
      <c r="P330" s="29" t="s">
        <v>666</v>
      </c>
      <c r="Q330" s="29"/>
    </row>
    <row r="331" s="97" customFormat="1" ht="24" hidden="1" spans="1:17">
      <c r="A331" s="76">
        <v>2</v>
      </c>
      <c r="B331" s="77" t="s">
        <v>76</v>
      </c>
      <c r="C331" s="77" t="s">
        <v>965</v>
      </c>
      <c r="D331" s="77" t="s">
        <v>966</v>
      </c>
      <c r="E331" s="29">
        <v>2017</v>
      </c>
      <c r="F331" s="77" t="s">
        <v>540</v>
      </c>
      <c r="G331" s="78" t="s">
        <v>967</v>
      </c>
      <c r="H331" s="79">
        <v>47.98</v>
      </c>
      <c r="I331" s="79">
        <v>33.6</v>
      </c>
      <c r="J331" s="79"/>
      <c r="K331" s="79"/>
      <c r="L331" s="79"/>
      <c r="M331" s="79">
        <v>14.38</v>
      </c>
      <c r="N331" s="80"/>
      <c r="O331" s="47">
        <f t="shared" si="25"/>
        <v>4.2</v>
      </c>
      <c r="P331" s="29" t="s">
        <v>666</v>
      </c>
      <c r="Q331" s="29"/>
    </row>
    <row r="332" s="97" customFormat="1" ht="24" hidden="1" spans="1:17">
      <c r="A332" s="76">
        <v>3</v>
      </c>
      <c r="B332" s="77" t="s">
        <v>76</v>
      </c>
      <c r="C332" s="77" t="s">
        <v>968</v>
      </c>
      <c r="D332" s="77" t="s">
        <v>969</v>
      </c>
      <c r="E332" s="29">
        <v>2017</v>
      </c>
      <c r="F332" s="77" t="s">
        <v>65</v>
      </c>
      <c r="G332" s="78" t="s">
        <v>970</v>
      </c>
      <c r="H332" s="79">
        <v>235.56</v>
      </c>
      <c r="I332" s="79">
        <v>164.892</v>
      </c>
      <c r="J332" s="79"/>
      <c r="K332" s="79"/>
      <c r="L332" s="79"/>
      <c r="M332" s="79">
        <v>70.668</v>
      </c>
      <c r="N332" s="80"/>
      <c r="O332" s="47">
        <f t="shared" si="25"/>
        <v>20.6115</v>
      </c>
      <c r="P332" s="29" t="s">
        <v>666</v>
      </c>
      <c r="Q332" s="29"/>
    </row>
    <row r="333" s="97" customFormat="1" ht="36" hidden="1" spans="1:17">
      <c r="A333" s="76">
        <v>4</v>
      </c>
      <c r="B333" s="77" t="s">
        <v>76</v>
      </c>
      <c r="C333" s="77" t="s">
        <v>971</v>
      </c>
      <c r="D333" s="77" t="s">
        <v>972</v>
      </c>
      <c r="E333" s="29">
        <v>2017</v>
      </c>
      <c r="F333" s="77" t="s">
        <v>973</v>
      </c>
      <c r="G333" s="78" t="s">
        <v>974</v>
      </c>
      <c r="H333" s="79">
        <v>132.95</v>
      </c>
      <c r="I333" s="79">
        <v>90.3</v>
      </c>
      <c r="J333" s="79"/>
      <c r="K333" s="79"/>
      <c r="L333" s="79"/>
      <c r="M333" s="79">
        <v>42.65</v>
      </c>
      <c r="N333" s="80"/>
      <c r="O333" s="47">
        <f t="shared" si="25"/>
        <v>11.2875</v>
      </c>
      <c r="P333" s="29" t="s">
        <v>666</v>
      </c>
      <c r="Q333" s="29"/>
    </row>
    <row r="334" s="97" customFormat="1" ht="24" hidden="1" spans="1:17">
      <c r="A334" s="76">
        <v>5</v>
      </c>
      <c r="B334" s="77" t="s">
        <v>76</v>
      </c>
      <c r="C334" s="77" t="s">
        <v>975</v>
      </c>
      <c r="D334" s="77" t="s">
        <v>976</v>
      </c>
      <c r="E334" s="29">
        <v>2017</v>
      </c>
      <c r="F334" s="77" t="s">
        <v>65</v>
      </c>
      <c r="G334" s="78" t="s">
        <v>977</v>
      </c>
      <c r="H334" s="79">
        <v>792.88</v>
      </c>
      <c r="I334" s="79">
        <v>555.016</v>
      </c>
      <c r="J334" s="79"/>
      <c r="K334" s="79"/>
      <c r="L334" s="79"/>
      <c r="M334" s="79">
        <v>237.864</v>
      </c>
      <c r="N334" s="80"/>
      <c r="O334" s="47">
        <f t="shared" si="25"/>
        <v>69.377</v>
      </c>
      <c r="P334" s="29" t="s">
        <v>666</v>
      </c>
      <c r="Q334" s="29"/>
    </row>
    <row r="335" s="97" customFormat="1" ht="152" hidden="1" customHeight="1" spans="1:17">
      <c r="A335" s="76">
        <v>6</v>
      </c>
      <c r="B335" s="77" t="s">
        <v>76</v>
      </c>
      <c r="C335" s="77" t="s">
        <v>978</v>
      </c>
      <c r="D335" s="77" t="s">
        <v>979</v>
      </c>
      <c r="E335" s="29">
        <v>2017</v>
      </c>
      <c r="F335" s="77" t="s">
        <v>980</v>
      </c>
      <c r="G335" s="78" t="s">
        <v>981</v>
      </c>
      <c r="H335" s="79">
        <v>1592.53</v>
      </c>
      <c r="I335" s="79">
        <v>1102.5</v>
      </c>
      <c r="J335" s="79"/>
      <c r="K335" s="79"/>
      <c r="L335" s="79"/>
      <c r="M335" s="79">
        <v>490.03</v>
      </c>
      <c r="N335" s="80"/>
      <c r="O335" s="47">
        <f t="shared" si="25"/>
        <v>137.8125</v>
      </c>
      <c r="P335" s="29" t="s">
        <v>666</v>
      </c>
      <c r="Q335" s="29"/>
    </row>
    <row r="336" s="97" customFormat="1" ht="24" hidden="1" spans="1:17">
      <c r="A336" s="76">
        <v>7</v>
      </c>
      <c r="B336" s="77" t="s">
        <v>76</v>
      </c>
      <c r="C336" s="77" t="s">
        <v>982</v>
      </c>
      <c r="D336" s="77" t="s">
        <v>983</v>
      </c>
      <c r="E336" s="29">
        <v>2017</v>
      </c>
      <c r="F336" s="77" t="s">
        <v>65</v>
      </c>
      <c r="G336" s="78" t="s">
        <v>984</v>
      </c>
      <c r="H336" s="79">
        <v>737.64</v>
      </c>
      <c r="I336" s="79">
        <v>516.32</v>
      </c>
      <c r="J336" s="79"/>
      <c r="K336" s="79"/>
      <c r="L336" s="79"/>
      <c r="M336" s="79">
        <v>221.32</v>
      </c>
      <c r="N336" s="80"/>
      <c r="O336" s="47">
        <f t="shared" si="25"/>
        <v>64.54</v>
      </c>
      <c r="P336" s="29" t="s">
        <v>666</v>
      </c>
      <c r="Q336" s="29"/>
    </row>
    <row r="337" s="97" customFormat="1" ht="45" hidden="1" spans="1:17">
      <c r="A337" s="76">
        <v>8</v>
      </c>
      <c r="B337" s="77" t="s">
        <v>76</v>
      </c>
      <c r="C337" s="77" t="s">
        <v>985</v>
      </c>
      <c r="D337" s="77" t="s">
        <v>986</v>
      </c>
      <c r="E337" s="29">
        <v>2017</v>
      </c>
      <c r="F337" s="77" t="s">
        <v>987</v>
      </c>
      <c r="G337" s="78" t="s">
        <v>988</v>
      </c>
      <c r="H337" s="79">
        <v>500</v>
      </c>
      <c r="I337" s="79">
        <v>350</v>
      </c>
      <c r="J337" s="79"/>
      <c r="K337" s="79"/>
      <c r="L337" s="79"/>
      <c r="M337" s="79">
        <v>150</v>
      </c>
      <c r="N337" s="80"/>
      <c r="O337" s="47">
        <f t="shared" si="25"/>
        <v>43.75</v>
      </c>
      <c r="P337" s="29" t="s">
        <v>666</v>
      </c>
      <c r="Q337" s="29"/>
    </row>
    <row r="338" s="97" customFormat="1" ht="36" hidden="1" spans="1:17">
      <c r="A338" s="76">
        <v>9</v>
      </c>
      <c r="B338" s="77" t="s">
        <v>76</v>
      </c>
      <c r="C338" s="77" t="s">
        <v>989</v>
      </c>
      <c r="D338" s="77" t="s">
        <v>990</v>
      </c>
      <c r="E338" s="29">
        <v>2017</v>
      </c>
      <c r="F338" s="77" t="s">
        <v>991</v>
      </c>
      <c r="G338" s="78" t="s">
        <v>992</v>
      </c>
      <c r="H338" s="79">
        <v>983</v>
      </c>
      <c r="I338" s="79">
        <v>688.1</v>
      </c>
      <c r="J338" s="79"/>
      <c r="K338" s="79"/>
      <c r="L338" s="79"/>
      <c r="M338" s="79">
        <v>294.9</v>
      </c>
      <c r="N338" s="80"/>
      <c r="O338" s="47">
        <f t="shared" si="25"/>
        <v>86.0125</v>
      </c>
      <c r="P338" s="29" t="s">
        <v>666</v>
      </c>
      <c r="Q338" s="29"/>
    </row>
    <row r="339" s="97" customFormat="1" ht="36" hidden="1" spans="1:17">
      <c r="A339" s="76">
        <v>10</v>
      </c>
      <c r="B339" s="77" t="s">
        <v>76</v>
      </c>
      <c r="C339" s="77" t="s">
        <v>993</v>
      </c>
      <c r="D339" s="77" t="s">
        <v>994</v>
      </c>
      <c r="E339" s="29">
        <v>2017</v>
      </c>
      <c r="F339" s="77" t="s">
        <v>256</v>
      </c>
      <c r="G339" s="78" t="s">
        <v>995</v>
      </c>
      <c r="H339" s="79">
        <v>95.98</v>
      </c>
      <c r="I339" s="79">
        <v>67.2</v>
      </c>
      <c r="J339" s="79"/>
      <c r="K339" s="79"/>
      <c r="L339" s="79"/>
      <c r="M339" s="79">
        <v>28.78</v>
      </c>
      <c r="N339" s="80"/>
      <c r="O339" s="47">
        <f t="shared" si="25"/>
        <v>8.4</v>
      </c>
      <c r="P339" s="29" t="s">
        <v>666</v>
      </c>
      <c r="Q339" s="29"/>
    </row>
    <row r="340" s="97" customFormat="1" ht="24" hidden="1" spans="1:17">
      <c r="A340" s="76">
        <v>11</v>
      </c>
      <c r="B340" s="77" t="s">
        <v>76</v>
      </c>
      <c r="C340" s="77" t="s">
        <v>996</v>
      </c>
      <c r="D340" s="77" t="s">
        <v>997</v>
      </c>
      <c r="E340" s="29">
        <v>2017</v>
      </c>
      <c r="F340" s="77" t="s">
        <v>246</v>
      </c>
      <c r="G340" s="78" t="s">
        <v>998</v>
      </c>
      <c r="H340" s="79">
        <v>999.78</v>
      </c>
      <c r="I340" s="79">
        <v>999.78</v>
      </c>
      <c r="J340" s="79"/>
      <c r="K340" s="79"/>
      <c r="L340" s="79"/>
      <c r="M340" s="79"/>
      <c r="N340" s="79"/>
      <c r="O340" s="47">
        <f t="shared" si="25"/>
        <v>124.9725</v>
      </c>
      <c r="P340" s="29" t="s">
        <v>666</v>
      </c>
      <c r="Q340" s="29"/>
    </row>
    <row r="341" s="97" customFormat="1" ht="24" hidden="1" spans="1:17">
      <c r="A341" s="76">
        <v>12</v>
      </c>
      <c r="B341" s="77" t="s">
        <v>76</v>
      </c>
      <c r="C341" s="77" t="s">
        <v>999</v>
      </c>
      <c r="D341" s="77" t="s">
        <v>997</v>
      </c>
      <c r="E341" s="29">
        <v>2017</v>
      </c>
      <c r="F341" s="77" t="s">
        <v>256</v>
      </c>
      <c r="G341" s="78" t="s">
        <v>1000</v>
      </c>
      <c r="H341" s="79">
        <v>999.93</v>
      </c>
      <c r="I341" s="79">
        <v>999.93</v>
      </c>
      <c r="J341" s="79"/>
      <c r="K341" s="79"/>
      <c r="L341" s="79"/>
      <c r="M341" s="79"/>
      <c r="N341" s="79"/>
      <c r="O341" s="47">
        <f t="shared" si="25"/>
        <v>124.99125</v>
      </c>
      <c r="P341" s="29" t="s">
        <v>666</v>
      </c>
      <c r="Q341" s="29"/>
    </row>
    <row r="342" s="97" customFormat="1" ht="24" hidden="1" spans="1:17">
      <c r="A342" s="76">
        <v>13</v>
      </c>
      <c r="B342" s="77" t="s">
        <v>76</v>
      </c>
      <c r="C342" s="77" t="s">
        <v>1001</v>
      </c>
      <c r="D342" s="77" t="s">
        <v>997</v>
      </c>
      <c r="E342" s="29">
        <v>2017</v>
      </c>
      <c r="F342" s="77" t="s">
        <v>1002</v>
      </c>
      <c r="G342" s="78" t="s">
        <v>1003</v>
      </c>
      <c r="H342" s="79">
        <v>999.62</v>
      </c>
      <c r="I342" s="79">
        <v>999.62</v>
      </c>
      <c r="J342" s="79"/>
      <c r="K342" s="79"/>
      <c r="L342" s="79"/>
      <c r="M342" s="79"/>
      <c r="N342" s="79"/>
      <c r="O342" s="47">
        <f t="shared" si="25"/>
        <v>124.9525</v>
      </c>
      <c r="P342" s="29" t="s">
        <v>666</v>
      </c>
      <c r="Q342" s="29"/>
    </row>
    <row r="343" s="97" customFormat="1" ht="24" hidden="1" spans="1:17">
      <c r="A343" s="76">
        <v>14</v>
      </c>
      <c r="B343" s="77" t="s">
        <v>76</v>
      </c>
      <c r="C343" s="77" t="s">
        <v>1004</v>
      </c>
      <c r="D343" s="77" t="s">
        <v>997</v>
      </c>
      <c r="E343" s="29">
        <v>2017</v>
      </c>
      <c r="F343" s="77" t="s">
        <v>1005</v>
      </c>
      <c r="G343" s="78" t="s">
        <v>1006</v>
      </c>
      <c r="H343" s="79">
        <v>11196.38</v>
      </c>
      <c r="I343" s="79">
        <v>11196.38</v>
      </c>
      <c r="J343" s="79"/>
      <c r="K343" s="79"/>
      <c r="L343" s="79"/>
      <c r="M343" s="79"/>
      <c r="N343" s="79"/>
      <c r="O343" s="47">
        <f t="shared" si="25"/>
        <v>1399.5475</v>
      </c>
      <c r="P343" s="29" t="s">
        <v>666</v>
      </c>
      <c r="Q343" s="29"/>
    </row>
    <row r="344" s="97" customFormat="1" ht="24" hidden="1" spans="1:17">
      <c r="A344" s="76">
        <v>15</v>
      </c>
      <c r="B344" s="77" t="s">
        <v>76</v>
      </c>
      <c r="C344" s="77" t="s">
        <v>1007</v>
      </c>
      <c r="D344" s="77" t="s">
        <v>1008</v>
      </c>
      <c r="E344" s="29">
        <v>2017</v>
      </c>
      <c r="F344" s="77" t="s">
        <v>516</v>
      </c>
      <c r="G344" s="78" t="s">
        <v>1009</v>
      </c>
      <c r="H344" s="79">
        <v>429</v>
      </c>
      <c r="I344" s="79">
        <v>300</v>
      </c>
      <c r="J344" s="79"/>
      <c r="K344" s="79"/>
      <c r="L344" s="79"/>
      <c r="M344" s="79">
        <v>129</v>
      </c>
      <c r="N344" s="80"/>
      <c r="O344" s="45" t="s">
        <v>1010</v>
      </c>
      <c r="P344" s="29" t="s">
        <v>666</v>
      </c>
      <c r="Q344" s="29"/>
    </row>
    <row r="345" s="97" customFormat="1" ht="24" hidden="1" spans="1:17">
      <c r="A345" s="76">
        <v>16</v>
      </c>
      <c r="B345" s="77" t="s">
        <v>76</v>
      </c>
      <c r="C345" s="77" t="s">
        <v>1011</v>
      </c>
      <c r="D345" s="77" t="s">
        <v>294</v>
      </c>
      <c r="E345" s="29">
        <v>2017</v>
      </c>
      <c r="F345" s="77" t="s">
        <v>1002</v>
      </c>
      <c r="G345" s="78" t="s">
        <v>1012</v>
      </c>
      <c r="H345" s="79">
        <v>429</v>
      </c>
      <c r="I345" s="79">
        <v>300</v>
      </c>
      <c r="J345" s="79"/>
      <c r="K345" s="79"/>
      <c r="L345" s="79"/>
      <c r="M345" s="79">
        <v>129</v>
      </c>
      <c r="N345" s="80"/>
      <c r="O345" s="45" t="s">
        <v>1013</v>
      </c>
      <c r="P345" s="29" t="s">
        <v>666</v>
      </c>
      <c r="Q345" s="29"/>
    </row>
    <row r="346" s="97" customFormat="1" ht="24" hidden="1" spans="1:17">
      <c r="A346" s="76">
        <v>17</v>
      </c>
      <c r="B346" s="77" t="s">
        <v>76</v>
      </c>
      <c r="C346" s="77" t="s">
        <v>1014</v>
      </c>
      <c r="D346" s="77" t="s">
        <v>1015</v>
      </c>
      <c r="E346" s="29">
        <v>2017</v>
      </c>
      <c r="F346" s="77" t="s">
        <v>65</v>
      </c>
      <c r="G346" s="78" t="s">
        <v>1016</v>
      </c>
      <c r="H346" s="79">
        <v>429</v>
      </c>
      <c r="I346" s="79">
        <v>300</v>
      </c>
      <c r="J346" s="79"/>
      <c r="K346" s="79"/>
      <c r="L346" s="79"/>
      <c r="M346" s="79">
        <v>129</v>
      </c>
      <c r="N346" s="80"/>
      <c r="O346" s="45" t="s">
        <v>1017</v>
      </c>
      <c r="P346" s="29" t="s">
        <v>666</v>
      </c>
      <c r="Q346" s="29"/>
    </row>
    <row r="347" s="97" customFormat="1" ht="33.75" hidden="1" spans="1:17">
      <c r="A347" s="76">
        <v>18</v>
      </c>
      <c r="B347" s="77" t="s">
        <v>76</v>
      </c>
      <c r="C347" s="83" t="s">
        <v>1018</v>
      </c>
      <c r="D347" s="73" t="s">
        <v>1019</v>
      </c>
      <c r="E347" s="29">
        <v>2018</v>
      </c>
      <c r="F347" s="84" t="s">
        <v>1020</v>
      </c>
      <c r="G347" s="78" t="s">
        <v>1021</v>
      </c>
      <c r="H347" s="79">
        <v>949.63</v>
      </c>
      <c r="I347" s="79">
        <v>879</v>
      </c>
      <c r="J347" s="79"/>
      <c r="K347" s="79"/>
      <c r="L347" s="79"/>
      <c r="M347" s="79">
        <v>70.63</v>
      </c>
      <c r="N347" s="79"/>
      <c r="O347" s="47">
        <f t="shared" ref="O347:O355" si="26">I347/8</f>
        <v>109.875</v>
      </c>
      <c r="P347" s="29" t="s">
        <v>666</v>
      </c>
      <c r="Q347" s="29"/>
    </row>
    <row r="348" s="97" customFormat="1" ht="33.75" hidden="1" spans="1:17">
      <c r="A348" s="76">
        <v>19</v>
      </c>
      <c r="B348" s="77" t="s">
        <v>76</v>
      </c>
      <c r="C348" s="83" t="s">
        <v>1022</v>
      </c>
      <c r="D348" s="73" t="s">
        <v>1019</v>
      </c>
      <c r="E348" s="29">
        <v>2018</v>
      </c>
      <c r="F348" s="84" t="s">
        <v>1020</v>
      </c>
      <c r="G348" s="78" t="s">
        <v>1023</v>
      </c>
      <c r="H348" s="79">
        <v>1407.16</v>
      </c>
      <c r="I348" s="79">
        <v>1342</v>
      </c>
      <c r="J348" s="79"/>
      <c r="K348" s="79"/>
      <c r="L348" s="79"/>
      <c r="M348" s="79">
        <v>65.16</v>
      </c>
      <c r="N348" s="79"/>
      <c r="O348" s="47">
        <f t="shared" si="26"/>
        <v>167.75</v>
      </c>
      <c r="P348" s="29" t="s">
        <v>666</v>
      </c>
      <c r="Q348" s="29"/>
    </row>
    <row r="349" s="97" customFormat="1" ht="45" hidden="1" spans="1:17">
      <c r="A349" s="76">
        <v>20</v>
      </c>
      <c r="B349" s="77" t="s">
        <v>76</v>
      </c>
      <c r="C349" s="83" t="s">
        <v>1024</v>
      </c>
      <c r="D349" s="73" t="s">
        <v>260</v>
      </c>
      <c r="E349" s="29">
        <v>2018</v>
      </c>
      <c r="F349" s="84" t="s">
        <v>1025</v>
      </c>
      <c r="G349" s="78" t="s">
        <v>1026</v>
      </c>
      <c r="H349" s="79">
        <v>150</v>
      </c>
      <c r="I349" s="79">
        <v>150</v>
      </c>
      <c r="J349" s="79"/>
      <c r="K349" s="79"/>
      <c r="L349" s="79"/>
      <c r="M349" s="79"/>
      <c r="N349" s="79"/>
      <c r="O349" s="47">
        <f t="shared" si="26"/>
        <v>18.75</v>
      </c>
      <c r="P349" s="29" t="s">
        <v>666</v>
      </c>
      <c r="Q349" s="29"/>
    </row>
    <row r="350" s="97" customFormat="1" ht="24" hidden="1" spans="1:17">
      <c r="A350" s="76">
        <v>21</v>
      </c>
      <c r="B350" s="77" t="s">
        <v>76</v>
      </c>
      <c r="C350" s="83" t="s">
        <v>1027</v>
      </c>
      <c r="D350" s="73" t="s">
        <v>1028</v>
      </c>
      <c r="E350" s="29">
        <v>2018</v>
      </c>
      <c r="F350" s="84" t="s">
        <v>270</v>
      </c>
      <c r="G350" s="78" t="s">
        <v>1029</v>
      </c>
      <c r="H350" s="79">
        <v>120</v>
      </c>
      <c r="I350" s="79">
        <v>120</v>
      </c>
      <c r="J350" s="79"/>
      <c r="K350" s="79"/>
      <c r="L350" s="79"/>
      <c r="M350" s="79"/>
      <c r="N350" s="79"/>
      <c r="O350" s="47">
        <f t="shared" si="26"/>
        <v>15</v>
      </c>
      <c r="P350" s="29" t="s">
        <v>666</v>
      </c>
      <c r="Q350" s="29"/>
    </row>
    <row r="351" s="97" customFormat="1" ht="24" hidden="1" spans="1:17">
      <c r="A351" s="76">
        <v>22</v>
      </c>
      <c r="B351" s="77" t="s">
        <v>76</v>
      </c>
      <c r="C351" s="83" t="s">
        <v>1030</v>
      </c>
      <c r="D351" s="73" t="s">
        <v>245</v>
      </c>
      <c r="E351" s="29">
        <v>2018</v>
      </c>
      <c r="F351" s="84" t="s">
        <v>1031</v>
      </c>
      <c r="G351" s="78" t="s">
        <v>1032</v>
      </c>
      <c r="H351" s="79">
        <v>800</v>
      </c>
      <c r="I351" s="79">
        <v>800</v>
      </c>
      <c r="J351" s="79"/>
      <c r="K351" s="79"/>
      <c r="L351" s="79"/>
      <c r="M351" s="79"/>
      <c r="N351" s="79"/>
      <c r="O351" s="47">
        <f t="shared" si="26"/>
        <v>100</v>
      </c>
      <c r="P351" s="29" t="s">
        <v>666</v>
      </c>
      <c r="Q351" s="29"/>
    </row>
    <row r="352" s="97" customFormat="1" ht="24" hidden="1" spans="1:17">
      <c r="A352" s="76">
        <v>23</v>
      </c>
      <c r="B352" s="77" t="s">
        <v>76</v>
      </c>
      <c r="C352" s="83" t="s">
        <v>1033</v>
      </c>
      <c r="D352" s="73" t="s">
        <v>255</v>
      </c>
      <c r="E352" s="29">
        <v>2018</v>
      </c>
      <c r="F352" s="84" t="s">
        <v>1034</v>
      </c>
      <c r="G352" s="78" t="s">
        <v>1035</v>
      </c>
      <c r="H352" s="79">
        <v>419.71</v>
      </c>
      <c r="I352" s="79">
        <v>419.71</v>
      </c>
      <c r="J352" s="79"/>
      <c r="K352" s="79"/>
      <c r="L352" s="79"/>
      <c r="M352" s="79"/>
      <c r="N352" s="79"/>
      <c r="O352" s="47">
        <f t="shared" si="26"/>
        <v>52.46375</v>
      </c>
      <c r="P352" s="29" t="s">
        <v>666</v>
      </c>
      <c r="Q352" s="29"/>
    </row>
    <row r="353" s="97" customFormat="1" ht="24" hidden="1" spans="1:17">
      <c r="A353" s="76">
        <v>24</v>
      </c>
      <c r="B353" s="77" t="s">
        <v>76</v>
      </c>
      <c r="C353" s="83" t="s">
        <v>1036</v>
      </c>
      <c r="D353" s="73" t="s">
        <v>1037</v>
      </c>
      <c r="E353" s="29">
        <v>2018</v>
      </c>
      <c r="F353" s="84" t="s">
        <v>1038</v>
      </c>
      <c r="G353" s="78" t="s">
        <v>1039</v>
      </c>
      <c r="H353" s="79">
        <v>597.22</v>
      </c>
      <c r="I353" s="79">
        <v>597.22</v>
      </c>
      <c r="J353" s="79"/>
      <c r="K353" s="79"/>
      <c r="L353" s="79"/>
      <c r="M353" s="79"/>
      <c r="N353" s="79"/>
      <c r="O353" s="47">
        <f t="shared" si="26"/>
        <v>74.6525</v>
      </c>
      <c r="P353" s="29" t="s">
        <v>666</v>
      </c>
      <c r="Q353" s="29"/>
    </row>
    <row r="354" s="97" customFormat="1" ht="45" hidden="1" spans="1:17">
      <c r="A354" s="76">
        <v>25</v>
      </c>
      <c r="B354" s="77" t="s">
        <v>76</v>
      </c>
      <c r="C354" s="83" t="s">
        <v>1040</v>
      </c>
      <c r="D354" s="73" t="s">
        <v>1041</v>
      </c>
      <c r="E354" s="29">
        <v>2018</v>
      </c>
      <c r="F354" s="84" t="s">
        <v>251</v>
      </c>
      <c r="G354" s="78" t="s">
        <v>1042</v>
      </c>
      <c r="H354" s="79">
        <v>320</v>
      </c>
      <c r="I354" s="79">
        <v>320</v>
      </c>
      <c r="J354" s="79"/>
      <c r="K354" s="79"/>
      <c r="L354" s="79"/>
      <c r="M354" s="79"/>
      <c r="N354" s="79"/>
      <c r="O354" s="47">
        <f t="shared" si="26"/>
        <v>40</v>
      </c>
      <c r="P354" s="29" t="s">
        <v>666</v>
      </c>
      <c r="Q354" s="29"/>
    </row>
    <row r="355" s="97" customFormat="1" ht="22.5" hidden="1" spans="1:17">
      <c r="A355" s="76">
        <v>26</v>
      </c>
      <c r="B355" s="77" t="s">
        <v>76</v>
      </c>
      <c r="C355" s="83" t="s">
        <v>1043</v>
      </c>
      <c r="D355" s="73" t="s">
        <v>1044</v>
      </c>
      <c r="E355" s="29">
        <v>2018</v>
      </c>
      <c r="F355" s="62" t="s">
        <v>1005</v>
      </c>
      <c r="G355" s="78" t="s">
        <v>1045</v>
      </c>
      <c r="H355" s="79">
        <v>1000</v>
      </c>
      <c r="I355" s="79">
        <v>1000</v>
      </c>
      <c r="J355" s="79"/>
      <c r="K355" s="79"/>
      <c r="L355" s="79"/>
      <c r="M355" s="79"/>
      <c r="N355" s="79"/>
      <c r="O355" s="47">
        <f t="shared" si="26"/>
        <v>125</v>
      </c>
      <c r="P355" s="29" t="s">
        <v>666</v>
      </c>
      <c r="Q355" s="29"/>
    </row>
    <row r="356" s="100" customFormat="1" ht="23" hidden="1" customHeight="1" spans="1:17">
      <c r="A356" s="76">
        <v>27</v>
      </c>
      <c r="B356" s="77" t="s">
        <v>76</v>
      </c>
      <c r="C356" s="127" t="s">
        <v>745</v>
      </c>
      <c r="D356" s="29" t="s">
        <v>746</v>
      </c>
      <c r="E356" s="29">
        <v>2018</v>
      </c>
      <c r="F356" s="29" t="s">
        <v>747</v>
      </c>
      <c r="G356" s="32" t="s">
        <v>748</v>
      </c>
      <c r="H356" s="29">
        <v>4300</v>
      </c>
      <c r="I356" s="38"/>
      <c r="J356" s="38">
        <v>860</v>
      </c>
      <c r="K356" s="29"/>
      <c r="L356" s="31"/>
      <c r="M356" s="31"/>
      <c r="N356" s="31">
        <f>H356-J356</f>
        <v>3440</v>
      </c>
      <c r="O356" s="45" t="s">
        <v>29</v>
      </c>
      <c r="P356" s="29" t="s">
        <v>666</v>
      </c>
      <c r="Q356" s="29"/>
    </row>
    <row r="357" s="99" customFormat="1" ht="22.5" hidden="1" customHeight="1" spans="1:17">
      <c r="A357" s="119" t="s">
        <v>1046</v>
      </c>
      <c r="B357" s="120"/>
      <c r="C357" s="121"/>
      <c r="D357" s="122"/>
      <c r="E357" s="128"/>
      <c r="F357" s="129"/>
      <c r="G357" s="130"/>
      <c r="H357" s="125">
        <f t="shared" ref="H357:O357" si="27">SUM(H358:H373)</f>
        <v>37671.93</v>
      </c>
      <c r="I357" s="125">
        <f t="shared" si="27"/>
        <v>20364.53</v>
      </c>
      <c r="J357" s="125">
        <f t="shared" si="27"/>
        <v>1220</v>
      </c>
      <c r="K357" s="125">
        <f t="shared" si="27"/>
        <v>2632</v>
      </c>
      <c r="L357" s="125">
        <f t="shared" si="27"/>
        <v>1285.09</v>
      </c>
      <c r="M357" s="125">
        <f t="shared" si="27"/>
        <v>1774</v>
      </c>
      <c r="N357" s="125">
        <f t="shared" si="27"/>
        <v>10396.31</v>
      </c>
      <c r="O357" s="140">
        <f t="shared" si="27"/>
        <v>2759.81625</v>
      </c>
      <c r="P357" s="122"/>
      <c r="Q357" s="122"/>
    </row>
    <row r="358" s="100" customFormat="1" ht="24" hidden="1" spans="1:17">
      <c r="A358" s="28">
        <v>1</v>
      </c>
      <c r="B358" s="29" t="s">
        <v>41</v>
      </c>
      <c r="C358" s="29" t="s">
        <v>1047</v>
      </c>
      <c r="D358" s="29" t="s">
        <v>43</v>
      </c>
      <c r="E358" s="29">
        <v>2016</v>
      </c>
      <c r="F358" s="29" t="s">
        <v>1048</v>
      </c>
      <c r="G358" s="32" t="s">
        <v>1049</v>
      </c>
      <c r="H358" s="37">
        <v>2914</v>
      </c>
      <c r="I358" s="37"/>
      <c r="J358" s="37"/>
      <c r="K358" s="37">
        <v>2000</v>
      </c>
      <c r="L358" s="37"/>
      <c r="M358" s="37">
        <v>914</v>
      </c>
      <c r="N358" s="37"/>
      <c r="O358" s="45">
        <f>H358/8</f>
        <v>364.25</v>
      </c>
      <c r="P358" s="29" t="s">
        <v>666</v>
      </c>
      <c r="Q358" s="29"/>
    </row>
    <row r="359" s="97" customFormat="1" ht="24" hidden="1" spans="1:17">
      <c r="A359" s="28">
        <v>2</v>
      </c>
      <c r="B359" s="29" t="s">
        <v>41</v>
      </c>
      <c r="C359" s="29" t="s">
        <v>1050</v>
      </c>
      <c r="D359" s="29" t="s">
        <v>43</v>
      </c>
      <c r="E359" s="29">
        <v>2017</v>
      </c>
      <c r="F359" s="29" t="s">
        <v>1051</v>
      </c>
      <c r="G359" s="32" t="s">
        <v>1052</v>
      </c>
      <c r="H359" s="37">
        <v>977.65</v>
      </c>
      <c r="I359" s="37">
        <v>977.65</v>
      </c>
      <c r="J359" s="37"/>
      <c r="K359" s="37"/>
      <c r="L359" s="58"/>
      <c r="M359" s="58"/>
      <c r="N359" s="58"/>
      <c r="O359" s="72">
        <f t="shared" ref="O359:O367" si="28">I359/8</f>
        <v>122.20625</v>
      </c>
      <c r="P359" s="28" t="s">
        <v>666</v>
      </c>
      <c r="Q359" s="29"/>
    </row>
    <row r="360" s="97" customFormat="1" ht="24" hidden="1" spans="1:17">
      <c r="A360" s="28">
        <v>3</v>
      </c>
      <c r="B360" s="29" t="s">
        <v>41</v>
      </c>
      <c r="C360" s="29" t="s">
        <v>1053</v>
      </c>
      <c r="D360" s="29" t="s">
        <v>43</v>
      </c>
      <c r="E360" s="29">
        <v>2017</v>
      </c>
      <c r="F360" s="29" t="s">
        <v>65</v>
      </c>
      <c r="G360" s="32" t="s">
        <v>1054</v>
      </c>
      <c r="H360" s="37">
        <v>240.66</v>
      </c>
      <c r="I360" s="37">
        <v>240.66</v>
      </c>
      <c r="J360" s="37"/>
      <c r="K360" s="58"/>
      <c r="L360" s="58"/>
      <c r="M360" s="58"/>
      <c r="N360" s="58"/>
      <c r="O360" s="72">
        <f t="shared" si="28"/>
        <v>30.0825</v>
      </c>
      <c r="P360" s="28" t="s">
        <v>666</v>
      </c>
      <c r="Q360" s="29"/>
    </row>
    <row r="361" s="100" customFormat="1" ht="33.75" hidden="1" spans="1:17">
      <c r="A361" s="28">
        <v>4</v>
      </c>
      <c r="B361" s="29" t="s">
        <v>41</v>
      </c>
      <c r="C361" s="29" t="s">
        <v>1055</v>
      </c>
      <c r="D361" s="29" t="s">
        <v>43</v>
      </c>
      <c r="E361" s="29">
        <v>2017</v>
      </c>
      <c r="F361" s="29" t="s">
        <v>65</v>
      </c>
      <c r="G361" s="32" t="s">
        <v>1056</v>
      </c>
      <c r="H361" s="37">
        <v>5604.49</v>
      </c>
      <c r="I361" s="37">
        <v>532</v>
      </c>
      <c r="J361" s="37"/>
      <c r="K361" s="37"/>
      <c r="L361" s="37"/>
      <c r="M361" s="37"/>
      <c r="N361" s="37">
        <v>5072.49</v>
      </c>
      <c r="O361" s="45">
        <f t="shared" si="28"/>
        <v>66.5</v>
      </c>
      <c r="P361" s="29" t="s">
        <v>666</v>
      </c>
      <c r="Q361" s="29"/>
    </row>
    <row r="362" s="97" customFormat="1" ht="24" hidden="1" spans="1:17">
      <c r="A362" s="28">
        <v>5</v>
      </c>
      <c r="B362" s="29" t="s">
        <v>41</v>
      </c>
      <c r="C362" s="29" t="s">
        <v>1057</v>
      </c>
      <c r="D362" s="29" t="s">
        <v>43</v>
      </c>
      <c r="E362" s="29">
        <v>2017</v>
      </c>
      <c r="F362" s="29" t="s">
        <v>1058</v>
      </c>
      <c r="G362" s="32" t="s">
        <v>1059</v>
      </c>
      <c r="H362" s="37">
        <v>1319.23</v>
      </c>
      <c r="I362" s="37">
        <v>1319.23</v>
      </c>
      <c r="J362" s="37"/>
      <c r="K362" s="37"/>
      <c r="L362" s="58"/>
      <c r="M362" s="58"/>
      <c r="N362" s="58"/>
      <c r="O362" s="72">
        <f t="shared" si="28"/>
        <v>164.90375</v>
      </c>
      <c r="P362" s="28" t="s">
        <v>666</v>
      </c>
      <c r="Q362" s="29"/>
    </row>
    <row r="363" s="97" customFormat="1" ht="24" hidden="1" spans="1:17">
      <c r="A363" s="28">
        <v>6</v>
      </c>
      <c r="B363" s="29" t="s">
        <v>41</v>
      </c>
      <c r="C363" s="29" t="s">
        <v>1060</v>
      </c>
      <c r="D363" s="29" t="s">
        <v>43</v>
      </c>
      <c r="E363" s="29">
        <v>2017</v>
      </c>
      <c r="F363" s="29" t="s">
        <v>1061</v>
      </c>
      <c r="G363" s="32" t="s">
        <v>1062</v>
      </c>
      <c r="H363" s="37">
        <v>1221.18</v>
      </c>
      <c r="I363" s="37">
        <v>1221.18</v>
      </c>
      <c r="J363" s="37"/>
      <c r="K363" s="37"/>
      <c r="L363" s="58"/>
      <c r="M363" s="58"/>
      <c r="N363" s="58"/>
      <c r="O363" s="72">
        <f t="shared" si="28"/>
        <v>152.6475</v>
      </c>
      <c r="P363" s="28" t="s">
        <v>666</v>
      </c>
      <c r="Q363" s="29"/>
    </row>
    <row r="364" s="100" customFormat="1" ht="24" hidden="1" spans="1:17">
      <c r="A364" s="28">
        <v>7</v>
      </c>
      <c r="B364" s="29" t="s">
        <v>41</v>
      </c>
      <c r="C364" s="29" t="s">
        <v>1063</v>
      </c>
      <c r="D364" s="29" t="s">
        <v>43</v>
      </c>
      <c r="E364" s="29">
        <v>2017</v>
      </c>
      <c r="F364" s="29" t="s">
        <v>608</v>
      </c>
      <c r="G364" s="32" t="s">
        <v>1064</v>
      </c>
      <c r="H364" s="37">
        <v>3574.86</v>
      </c>
      <c r="I364" s="37">
        <v>2289.77</v>
      </c>
      <c r="J364" s="37"/>
      <c r="K364" s="37"/>
      <c r="L364" s="37">
        <v>1285.09</v>
      </c>
      <c r="M364" s="37"/>
      <c r="N364" s="37"/>
      <c r="O364" s="45">
        <f t="shared" si="28"/>
        <v>286.22125</v>
      </c>
      <c r="P364" s="29" t="s">
        <v>666</v>
      </c>
      <c r="Q364" s="29"/>
    </row>
    <row r="365" s="97" customFormat="1" ht="33.75" hidden="1" spans="1:17">
      <c r="A365" s="28">
        <v>8</v>
      </c>
      <c r="B365" s="29" t="s">
        <v>41</v>
      </c>
      <c r="C365" s="29" t="s">
        <v>1065</v>
      </c>
      <c r="D365" s="29" t="s">
        <v>43</v>
      </c>
      <c r="E365" s="29">
        <v>2017</v>
      </c>
      <c r="F365" s="29" t="s">
        <v>1066</v>
      </c>
      <c r="G365" s="32" t="s">
        <v>1067</v>
      </c>
      <c r="H365" s="37">
        <v>4497.26</v>
      </c>
      <c r="I365" s="37">
        <v>4497.26</v>
      </c>
      <c r="J365" s="37"/>
      <c r="K365" s="37"/>
      <c r="L365" s="37"/>
      <c r="M365" s="58"/>
      <c r="N365" s="58"/>
      <c r="O365" s="72">
        <f t="shared" si="28"/>
        <v>562.1575</v>
      </c>
      <c r="P365" s="28" t="s">
        <v>666</v>
      </c>
      <c r="Q365" s="29"/>
    </row>
    <row r="366" s="97" customFormat="1" ht="76" hidden="1" customHeight="1" spans="1:17">
      <c r="A366" s="28">
        <v>9</v>
      </c>
      <c r="B366" s="29" t="s">
        <v>41</v>
      </c>
      <c r="C366" s="29" t="s">
        <v>1068</v>
      </c>
      <c r="D366" s="29" t="s">
        <v>43</v>
      </c>
      <c r="E366" s="29">
        <v>2017</v>
      </c>
      <c r="F366" s="29" t="s">
        <v>1069</v>
      </c>
      <c r="G366" s="32" t="s">
        <v>1070</v>
      </c>
      <c r="H366" s="37">
        <v>2000.1</v>
      </c>
      <c r="I366" s="37">
        <v>2000.1</v>
      </c>
      <c r="J366" s="37"/>
      <c r="K366" s="37"/>
      <c r="L366" s="37"/>
      <c r="M366" s="58"/>
      <c r="N366" s="58"/>
      <c r="O366" s="72">
        <f t="shared" si="28"/>
        <v>250.0125</v>
      </c>
      <c r="P366" s="28" t="s">
        <v>666</v>
      </c>
      <c r="Q366" s="29"/>
    </row>
    <row r="367" s="97" customFormat="1" ht="33.75" hidden="1" spans="1:17">
      <c r="A367" s="28">
        <v>10</v>
      </c>
      <c r="B367" s="29" t="s">
        <v>41</v>
      </c>
      <c r="C367" s="29" t="s">
        <v>1071</v>
      </c>
      <c r="D367" s="29" t="s">
        <v>43</v>
      </c>
      <c r="E367" s="29">
        <v>2017</v>
      </c>
      <c r="F367" s="29" t="s">
        <v>1072</v>
      </c>
      <c r="G367" s="32" t="s">
        <v>1073</v>
      </c>
      <c r="H367" s="37">
        <v>4718.68</v>
      </c>
      <c r="I367" s="37">
        <v>4718.68</v>
      </c>
      <c r="J367" s="37"/>
      <c r="K367" s="37"/>
      <c r="L367" s="37"/>
      <c r="M367" s="58"/>
      <c r="N367" s="58"/>
      <c r="O367" s="72">
        <f t="shared" si="28"/>
        <v>589.835</v>
      </c>
      <c r="P367" s="28" t="s">
        <v>666</v>
      </c>
      <c r="Q367" s="29"/>
    </row>
    <row r="368" s="97" customFormat="1" ht="52" hidden="1" customHeight="1" spans="1:17">
      <c r="A368" s="28">
        <v>11</v>
      </c>
      <c r="B368" s="29" t="s">
        <v>41</v>
      </c>
      <c r="C368" s="28" t="s">
        <v>1074</v>
      </c>
      <c r="D368" s="28" t="s">
        <v>43</v>
      </c>
      <c r="E368" s="29">
        <v>2017</v>
      </c>
      <c r="F368" s="28" t="s">
        <v>1069</v>
      </c>
      <c r="G368" s="36" t="s">
        <v>1075</v>
      </c>
      <c r="H368" s="58">
        <v>483.82</v>
      </c>
      <c r="I368" s="58">
        <v>300</v>
      </c>
      <c r="J368" s="58"/>
      <c r="K368" s="58"/>
      <c r="L368" s="58"/>
      <c r="N368" s="58">
        <v>183.82</v>
      </c>
      <c r="O368" s="45" t="s">
        <v>29</v>
      </c>
      <c r="P368" s="28" t="s">
        <v>666</v>
      </c>
      <c r="Q368" s="29"/>
    </row>
    <row r="369" s="97" customFormat="1" ht="24" hidden="1" spans="1:17">
      <c r="A369" s="28">
        <v>12</v>
      </c>
      <c r="B369" s="29" t="s">
        <v>41</v>
      </c>
      <c r="C369" s="28" t="s">
        <v>1076</v>
      </c>
      <c r="D369" s="28" t="s">
        <v>43</v>
      </c>
      <c r="E369" s="29">
        <v>2017</v>
      </c>
      <c r="F369" s="28" t="s">
        <v>1077</v>
      </c>
      <c r="G369" s="36" t="s">
        <v>1078</v>
      </c>
      <c r="H369" s="58">
        <v>600</v>
      </c>
      <c r="I369" s="58">
        <v>300</v>
      </c>
      <c r="J369" s="58"/>
      <c r="K369" s="58"/>
      <c r="L369" s="58"/>
      <c r="M369" s="58">
        <v>300</v>
      </c>
      <c r="N369" s="58"/>
      <c r="O369" s="45" t="s">
        <v>29</v>
      </c>
      <c r="P369" s="28" t="s">
        <v>666</v>
      </c>
      <c r="Q369" s="29"/>
    </row>
    <row r="370" s="97" customFormat="1" ht="24" hidden="1" spans="1:17">
      <c r="A370" s="28">
        <v>13</v>
      </c>
      <c r="B370" s="29" t="s">
        <v>41</v>
      </c>
      <c r="C370" s="28" t="s">
        <v>1079</v>
      </c>
      <c r="D370" s="28" t="s">
        <v>43</v>
      </c>
      <c r="E370" s="29">
        <v>2017</v>
      </c>
      <c r="F370" s="28" t="s">
        <v>1066</v>
      </c>
      <c r="G370" s="36" t="s">
        <v>1080</v>
      </c>
      <c r="H370" s="58">
        <v>1120</v>
      </c>
      <c r="I370" s="58">
        <v>300</v>
      </c>
      <c r="J370" s="58"/>
      <c r="K370" s="58"/>
      <c r="L370" s="58"/>
      <c r="M370" s="58">
        <v>560</v>
      </c>
      <c r="N370" s="58">
        <v>260</v>
      </c>
      <c r="O370" s="45" t="s">
        <v>29</v>
      </c>
      <c r="P370" s="28" t="s">
        <v>666</v>
      </c>
      <c r="Q370" s="29"/>
    </row>
    <row r="371" s="97" customFormat="1" ht="24" hidden="1" spans="1:17">
      <c r="A371" s="28">
        <v>14</v>
      </c>
      <c r="B371" s="29" t="s">
        <v>41</v>
      </c>
      <c r="C371" s="28" t="s">
        <v>1081</v>
      </c>
      <c r="D371" s="28" t="s">
        <v>43</v>
      </c>
      <c r="E371" s="29">
        <v>2017</v>
      </c>
      <c r="F371" s="28" t="s">
        <v>65</v>
      </c>
      <c r="G371" s="36" t="s">
        <v>1082</v>
      </c>
      <c r="H371" s="58">
        <v>300</v>
      </c>
      <c r="I371" s="58">
        <v>300</v>
      </c>
      <c r="J371" s="58"/>
      <c r="K371" s="58"/>
      <c r="L371" s="58"/>
      <c r="M371" s="58"/>
      <c r="N371" s="58"/>
      <c r="O371" s="45" t="s">
        <v>29</v>
      </c>
      <c r="P371" s="28" t="s">
        <v>666</v>
      </c>
      <c r="Q371" s="29"/>
    </row>
    <row r="372" s="100" customFormat="1" ht="24" hidden="1" customHeight="1" spans="1:17">
      <c r="A372" s="28">
        <v>15</v>
      </c>
      <c r="B372" s="29" t="s">
        <v>41</v>
      </c>
      <c r="C372" s="127" t="s">
        <v>1083</v>
      </c>
      <c r="D372" s="29" t="s">
        <v>43</v>
      </c>
      <c r="E372" s="189">
        <v>2019</v>
      </c>
      <c r="F372" s="154" t="s">
        <v>65</v>
      </c>
      <c r="G372" s="155" t="s">
        <v>1084</v>
      </c>
      <c r="H372" s="190">
        <v>2000</v>
      </c>
      <c r="I372" s="191">
        <v>1368</v>
      </c>
      <c r="J372" s="191"/>
      <c r="K372" s="191">
        <v>632</v>
      </c>
      <c r="L372" s="37"/>
      <c r="M372" s="37"/>
      <c r="N372" s="37"/>
      <c r="O372" s="45">
        <f>I372/8</f>
        <v>171</v>
      </c>
      <c r="P372" s="29" t="s">
        <v>666</v>
      </c>
      <c r="Q372" s="29"/>
    </row>
    <row r="373" s="100" customFormat="1" ht="23" hidden="1" customHeight="1" spans="1:17">
      <c r="A373" s="28">
        <v>16</v>
      </c>
      <c r="B373" s="29" t="s">
        <v>41</v>
      </c>
      <c r="C373" s="127" t="s">
        <v>745</v>
      </c>
      <c r="D373" s="29" t="s">
        <v>746</v>
      </c>
      <c r="E373" s="29">
        <v>2018</v>
      </c>
      <c r="F373" s="29" t="s">
        <v>747</v>
      </c>
      <c r="G373" s="32" t="s">
        <v>748</v>
      </c>
      <c r="H373" s="29">
        <v>6100</v>
      </c>
      <c r="I373" s="38"/>
      <c r="J373" s="38">
        <v>1220</v>
      </c>
      <c r="K373" s="29"/>
      <c r="L373" s="31"/>
      <c r="M373" s="31"/>
      <c r="N373" s="31">
        <f>H373-J373</f>
        <v>4880</v>
      </c>
      <c r="O373" s="45" t="s">
        <v>29</v>
      </c>
      <c r="P373" s="29" t="s">
        <v>666</v>
      </c>
      <c r="Q373" s="29"/>
    </row>
    <row r="374" s="98" customFormat="1" ht="18" hidden="1" customHeight="1" spans="1:17">
      <c r="A374" s="119" t="s">
        <v>1085</v>
      </c>
      <c r="B374" s="120"/>
      <c r="C374" s="121"/>
      <c r="D374" s="122"/>
      <c r="E374" s="123"/>
      <c r="F374" s="122"/>
      <c r="G374" s="124"/>
      <c r="H374" s="125">
        <f>SUM(H375:H395)</f>
        <v>25775.15</v>
      </c>
      <c r="I374" s="125">
        <f>SUM(I375:I395)</f>
        <v>18481.67</v>
      </c>
      <c r="J374" s="125">
        <f>SUM(J375:J395)</f>
        <v>770</v>
      </c>
      <c r="K374" s="125"/>
      <c r="L374" s="125"/>
      <c r="M374" s="125">
        <f>SUM(M375:M395)</f>
        <v>2893.29</v>
      </c>
      <c r="N374" s="125">
        <f>SUM(N375:N395)</f>
        <v>3630.19</v>
      </c>
      <c r="O374" s="140">
        <f>SUM(O375:O395)</f>
        <v>2286.0425</v>
      </c>
      <c r="P374" s="122"/>
      <c r="Q374" s="122"/>
    </row>
    <row r="375" s="97" customFormat="1" ht="19" hidden="1" customHeight="1" spans="1:17">
      <c r="A375" s="29">
        <v>1</v>
      </c>
      <c r="B375" s="29" t="s">
        <v>24</v>
      </c>
      <c r="C375" s="29" t="s">
        <v>1086</v>
      </c>
      <c r="D375" s="29" t="s">
        <v>1087</v>
      </c>
      <c r="E375" s="29">
        <v>2017</v>
      </c>
      <c r="F375" s="29" t="s">
        <v>1088</v>
      </c>
      <c r="G375" s="32" t="s">
        <v>1089</v>
      </c>
      <c r="H375" s="29">
        <v>104.01</v>
      </c>
      <c r="I375" s="29">
        <v>73.5</v>
      </c>
      <c r="J375" s="29"/>
      <c r="K375" s="29"/>
      <c r="L375" s="29"/>
      <c r="M375" s="29"/>
      <c r="N375" s="29">
        <v>30.51</v>
      </c>
      <c r="O375" s="47">
        <f t="shared" ref="O375:O381" si="29">I375/8</f>
        <v>9.1875</v>
      </c>
      <c r="P375" s="28" t="s">
        <v>666</v>
      </c>
      <c r="Q375" s="29"/>
    </row>
    <row r="376" s="97" customFormat="1" ht="20" hidden="1" customHeight="1" spans="1:17">
      <c r="A376" s="29">
        <v>2</v>
      </c>
      <c r="B376" s="29" t="s">
        <v>24</v>
      </c>
      <c r="C376" s="29" t="s">
        <v>1090</v>
      </c>
      <c r="D376" s="29" t="s">
        <v>459</v>
      </c>
      <c r="E376" s="29">
        <v>2017</v>
      </c>
      <c r="F376" s="29" t="s">
        <v>1088</v>
      </c>
      <c r="G376" s="32" t="s">
        <v>1091</v>
      </c>
      <c r="H376" s="29">
        <v>499.31</v>
      </c>
      <c r="I376" s="29">
        <v>350</v>
      </c>
      <c r="J376" s="29"/>
      <c r="K376" s="29"/>
      <c r="L376" s="29"/>
      <c r="M376" s="29"/>
      <c r="N376" s="29">
        <v>149.31</v>
      </c>
      <c r="O376" s="47">
        <f t="shared" si="29"/>
        <v>43.75</v>
      </c>
      <c r="P376" s="28" t="s">
        <v>666</v>
      </c>
      <c r="Q376" s="29"/>
    </row>
    <row r="377" s="97" customFormat="1" ht="20" hidden="1" customHeight="1" spans="1:17">
      <c r="A377" s="29">
        <v>3</v>
      </c>
      <c r="B377" s="29" t="s">
        <v>24</v>
      </c>
      <c r="C377" s="29" t="s">
        <v>1092</v>
      </c>
      <c r="D377" s="29" t="s">
        <v>1093</v>
      </c>
      <c r="E377" s="29">
        <v>2017</v>
      </c>
      <c r="F377" s="29" t="s">
        <v>1088</v>
      </c>
      <c r="G377" s="32" t="s">
        <v>1094</v>
      </c>
      <c r="H377" s="29">
        <v>218.97</v>
      </c>
      <c r="I377" s="29">
        <v>154</v>
      </c>
      <c r="J377" s="29"/>
      <c r="K377" s="29"/>
      <c r="L377" s="29"/>
      <c r="M377" s="29"/>
      <c r="N377" s="29">
        <v>64.97</v>
      </c>
      <c r="O377" s="47">
        <f t="shared" si="29"/>
        <v>19.25</v>
      </c>
      <c r="P377" s="28" t="s">
        <v>666</v>
      </c>
      <c r="Q377" s="29"/>
    </row>
    <row r="378" s="97" customFormat="1" ht="20" hidden="1" customHeight="1" spans="1:17">
      <c r="A378" s="29">
        <v>4</v>
      </c>
      <c r="B378" s="29" t="s">
        <v>24</v>
      </c>
      <c r="C378" s="29" t="s">
        <v>1095</v>
      </c>
      <c r="D378" s="29" t="s">
        <v>1096</v>
      </c>
      <c r="E378" s="29">
        <v>2017</v>
      </c>
      <c r="F378" s="29" t="s">
        <v>1097</v>
      </c>
      <c r="G378" s="32" t="s">
        <v>1098</v>
      </c>
      <c r="H378" s="29">
        <v>1496.03</v>
      </c>
      <c r="I378" s="29">
        <v>1050</v>
      </c>
      <c r="J378" s="29"/>
      <c r="K378" s="29"/>
      <c r="L378" s="29"/>
      <c r="M378" s="29">
        <v>446.03</v>
      </c>
      <c r="N378" s="29"/>
      <c r="O378" s="47">
        <f t="shared" si="29"/>
        <v>131.25</v>
      </c>
      <c r="P378" s="28" t="s">
        <v>666</v>
      </c>
      <c r="Q378" s="29"/>
    </row>
    <row r="379" s="97" customFormat="1" ht="20" hidden="1" customHeight="1" spans="1:17">
      <c r="A379" s="29">
        <v>5</v>
      </c>
      <c r="B379" s="29" t="s">
        <v>24</v>
      </c>
      <c r="C379" s="29" t="s">
        <v>1099</v>
      </c>
      <c r="D379" s="29" t="s">
        <v>1100</v>
      </c>
      <c r="E379" s="29">
        <v>2017</v>
      </c>
      <c r="F379" s="29" t="s">
        <v>1088</v>
      </c>
      <c r="G379" s="32" t="s">
        <v>1101</v>
      </c>
      <c r="H379" s="29">
        <v>272.77</v>
      </c>
      <c r="I379" s="29">
        <v>191.1</v>
      </c>
      <c r="J379" s="29"/>
      <c r="K379" s="29"/>
      <c r="L379" s="29"/>
      <c r="M379" s="29">
        <v>81.67</v>
      </c>
      <c r="N379" s="29"/>
      <c r="O379" s="47">
        <f t="shared" si="29"/>
        <v>23.8875</v>
      </c>
      <c r="P379" s="28" t="s">
        <v>666</v>
      </c>
      <c r="Q379" s="29"/>
    </row>
    <row r="380" s="97" customFormat="1" ht="20" hidden="1" customHeight="1" spans="1:17">
      <c r="A380" s="29">
        <v>6</v>
      </c>
      <c r="B380" s="29" t="s">
        <v>24</v>
      </c>
      <c r="C380" s="29" t="s">
        <v>1102</v>
      </c>
      <c r="D380" s="29" t="s">
        <v>585</v>
      </c>
      <c r="E380" s="29">
        <v>2017</v>
      </c>
      <c r="F380" s="29" t="s">
        <v>1088</v>
      </c>
      <c r="G380" s="32" t="s">
        <v>1094</v>
      </c>
      <c r="H380" s="29">
        <v>218.97</v>
      </c>
      <c r="I380" s="29">
        <v>154</v>
      </c>
      <c r="J380" s="29"/>
      <c r="K380" s="29"/>
      <c r="L380" s="29"/>
      <c r="M380" s="29"/>
      <c r="N380" s="29">
        <v>64.97</v>
      </c>
      <c r="O380" s="47">
        <f t="shared" si="29"/>
        <v>19.25</v>
      </c>
      <c r="P380" s="28" t="s">
        <v>666</v>
      </c>
      <c r="Q380" s="29"/>
    </row>
    <row r="381" s="97" customFormat="1" ht="24" hidden="1" spans="1:17">
      <c r="A381" s="29">
        <v>7</v>
      </c>
      <c r="B381" s="29" t="s">
        <v>24</v>
      </c>
      <c r="C381" s="29" t="s">
        <v>1103</v>
      </c>
      <c r="D381" s="29" t="s">
        <v>447</v>
      </c>
      <c r="E381" s="29">
        <v>2017</v>
      </c>
      <c r="F381" s="29" t="s">
        <v>1088</v>
      </c>
      <c r="G381" s="32" t="s">
        <v>1094</v>
      </c>
      <c r="H381" s="29">
        <v>218.97</v>
      </c>
      <c r="I381" s="29">
        <v>154</v>
      </c>
      <c r="J381" s="29"/>
      <c r="K381" s="29"/>
      <c r="L381" s="29"/>
      <c r="M381" s="29"/>
      <c r="N381" s="29">
        <v>64.97</v>
      </c>
      <c r="O381" s="47">
        <f t="shared" si="29"/>
        <v>19.25</v>
      </c>
      <c r="P381" s="28" t="s">
        <v>666</v>
      </c>
      <c r="Q381" s="29"/>
    </row>
    <row r="382" s="97" customFormat="1" ht="24" hidden="1" spans="1:17">
      <c r="A382" s="29">
        <v>8</v>
      </c>
      <c r="B382" s="29" t="s">
        <v>24</v>
      </c>
      <c r="C382" s="29" t="s">
        <v>1104</v>
      </c>
      <c r="D382" s="29" t="s">
        <v>1105</v>
      </c>
      <c r="E382" s="29">
        <v>2017</v>
      </c>
      <c r="F382" s="29" t="s">
        <v>1088</v>
      </c>
      <c r="G382" s="32" t="s">
        <v>1106</v>
      </c>
      <c r="H382" s="29">
        <v>4873.33</v>
      </c>
      <c r="I382" s="29">
        <v>2573.33</v>
      </c>
      <c r="J382" s="29"/>
      <c r="K382" s="29"/>
      <c r="L382" s="29"/>
      <c r="M382" s="29">
        <v>2300</v>
      </c>
      <c r="N382" s="29"/>
      <c r="O382" s="47">
        <v>325</v>
      </c>
      <c r="P382" s="28" t="s">
        <v>666</v>
      </c>
      <c r="Q382" s="29"/>
    </row>
    <row r="383" s="97" customFormat="1" ht="24" hidden="1" spans="1:17">
      <c r="A383" s="29">
        <v>9</v>
      </c>
      <c r="B383" s="29" t="s">
        <v>24</v>
      </c>
      <c r="C383" s="29" t="s">
        <v>1107</v>
      </c>
      <c r="D383" s="29" t="s">
        <v>1108</v>
      </c>
      <c r="E383" s="29">
        <v>2017</v>
      </c>
      <c r="F383" s="29" t="s">
        <v>1088</v>
      </c>
      <c r="G383" s="32" t="s">
        <v>1109</v>
      </c>
      <c r="H383" s="29">
        <v>219.59</v>
      </c>
      <c r="I383" s="29">
        <v>154</v>
      </c>
      <c r="J383" s="29"/>
      <c r="K383" s="29"/>
      <c r="L383" s="29"/>
      <c r="M383" s="29">
        <v>65.59</v>
      </c>
      <c r="N383" s="29"/>
      <c r="O383" s="47">
        <f t="shared" ref="O383:O392" si="30">I383/8</f>
        <v>19.25</v>
      </c>
      <c r="P383" s="28" t="s">
        <v>666</v>
      </c>
      <c r="Q383" s="29"/>
    </row>
    <row r="384" s="97" customFormat="1" ht="20" hidden="1" customHeight="1" spans="1:17">
      <c r="A384" s="29">
        <v>10</v>
      </c>
      <c r="B384" s="29" t="s">
        <v>24</v>
      </c>
      <c r="C384" s="29" t="s">
        <v>1110</v>
      </c>
      <c r="D384" s="29" t="s">
        <v>462</v>
      </c>
      <c r="E384" s="29">
        <v>2017</v>
      </c>
      <c r="F384" s="29" t="s">
        <v>1088</v>
      </c>
      <c r="G384" s="32" t="s">
        <v>1094</v>
      </c>
      <c r="H384" s="29">
        <v>218.97</v>
      </c>
      <c r="I384" s="29">
        <v>154</v>
      </c>
      <c r="J384" s="29"/>
      <c r="K384" s="29"/>
      <c r="L384" s="29"/>
      <c r="M384" s="29"/>
      <c r="N384" s="29">
        <v>64.97</v>
      </c>
      <c r="O384" s="47">
        <f t="shared" si="30"/>
        <v>19.25</v>
      </c>
      <c r="P384" s="28" t="s">
        <v>666</v>
      </c>
      <c r="Q384" s="29"/>
    </row>
    <row r="385" s="97" customFormat="1" ht="24" hidden="1" spans="1:17">
      <c r="A385" s="29">
        <v>11</v>
      </c>
      <c r="B385" s="29" t="s">
        <v>24</v>
      </c>
      <c r="C385" s="29" t="s">
        <v>1111</v>
      </c>
      <c r="D385" s="29" t="s">
        <v>459</v>
      </c>
      <c r="E385" s="29">
        <v>2017</v>
      </c>
      <c r="F385" s="29" t="s">
        <v>1088</v>
      </c>
      <c r="G385" s="32" t="s">
        <v>1112</v>
      </c>
      <c r="H385" s="29">
        <v>372.99</v>
      </c>
      <c r="I385" s="29">
        <v>262.5</v>
      </c>
      <c r="J385" s="29"/>
      <c r="K385" s="29"/>
      <c r="L385" s="29"/>
      <c r="M385" s="29"/>
      <c r="N385" s="29">
        <v>110.49</v>
      </c>
      <c r="O385" s="47">
        <f t="shared" si="30"/>
        <v>32.8125</v>
      </c>
      <c r="P385" s="28" t="s">
        <v>666</v>
      </c>
      <c r="Q385" s="29"/>
    </row>
    <row r="386" s="97" customFormat="1" ht="24" hidden="1" spans="1:17">
      <c r="A386" s="29">
        <v>12</v>
      </c>
      <c r="B386" s="29" t="s">
        <v>24</v>
      </c>
      <c r="C386" s="29" t="s">
        <v>1113</v>
      </c>
      <c r="D386" s="29" t="s">
        <v>451</v>
      </c>
      <c r="E386" s="29">
        <v>2017</v>
      </c>
      <c r="F386" s="29" t="s">
        <v>452</v>
      </c>
      <c r="G386" s="32" t="s">
        <v>1114</v>
      </c>
      <c r="H386" s="29">
        <v>999.67</v>
      </c>
      <c r="I386" s="29">
        <v>999.67</v>
      </c>
      <c r="J386" s="29"/>
      <c r="K386" s="29"/>
      <c r="L386" s="29"/>
      <c r="M386" s="29"/>
      <c r="N386" s="29"/>
      <c r="O386" s="47">
        <f t="shared" si="30"/>
        <v>124.95875</v>
      </c>
      <c r="P386" s="28" t="s">
        <v>666</v>
      </c>
      <c r="Q386" s="29"/>
    </row>
    <row r="387" s="97" customFormat="1" ht="24" hidden="1" spans="1:17">
      <c r="A387" s="29">
        <v>13</v>
      </c>
      <c r="B387" s="29" t="s">
        <v>24</v>
      </c>
      <c r="C387" s="29" t="s">
        <v>1115</v>
      </c>
      <c r="D387" s="29" t="s">
        <v>589</v>
      </c>
      <c r="E387" s="29">
        <v>2017</v>
      </c>
      <c r="F387" s="29" t="s">
        <v>590</v>
      </c>
      <c r="G387" s="32" t="s">
        <v>1116</v>
      </c>
      <c r="H387" s="29">
        <v>3999.36</v>
      </c>
      <c r="I387" s="29">
        <v>3999.36</v>
      </c>
      <c r="J387" s="29"/>
      <c r="K387" s="29"/>
      <c r="L387" s="29"/>
      <c r="M387" s="29"/>
      <c r="N387" s="29"/>
      <c r="O387" s="47">
        <f t="shared" si="30"/>
        <v>499.92</v>
      </c>
      <c r="P387" s="28" t="s">
        <v>666</v>
      </c>
      <c r="Q387" s="29"/>
    </row>
    <row r="388" s="97" customFormat="1" ht="24" hidden="1" spans="1:17">
      <c r="A388" s="29">
        <v>14</v>
      </c>
      <c r="B388" s="29" t="s">
        <v>24</v>
      </c>
      <c r="C388" s="29" t="s">
        <v>1117</v>
      </c>
      <c r="D388" s="29" t="s">
        <v>26</v>
      </c>
      <c r="E388" s="29">
        <v>2017</v>
      </c>
      <c r="F388" s="29" t="s">
        <v>27</v>
      </c>
      <c r="G388" s="32" t="s">
        <v>1118</v>
      </c>
      <c r="H388" s="29">
        <v>999.61</v>
      </c>
      <c r="I388" s="29">
        <v>999.61</v>
      </c>
      <c r="J388" s="29"/>
      <c r="K388" s="29"/>
      <c r="L388" s="29"/>
      <c r="M388" s="29"/>
      <c r="N388" s="29"/>
      <c r="O388" s="47">
        <f t="shared" si="30"/>
        <v>124.95125</v>
      </c>
      <c r="P388" s="28" t="s">
        <v>666</v>
      </c>
      <c r="Q388" s="29"/>
    </row>
    <row r="389" s="97" customFormat="1" ht="24" hidden="1" spans="1:17">
      <c r="A389" s="29">
        <v>15</v>
      </c>
      <c r="B389" s="29" t="s">
        <v>24</v>
      </c>
      <c r="C389" s="29" t="s">
        <v>1119</v>
      </c>
      <c r="D389" s="29" t="s">
        <v>581</v>
      </c>
      <c r="E389" s="29">
        <v>2017</v>
      </c>
      <c r="F389" s="29" t="s">
        <v>582</v>
      </c>
      <c r="G389" s="32" t="s">
        <v>1120</v>
      </c>
      <c r="H389" s="29">
        <v>999.35</v>
      </c>
      <c r="I389" s="29">
        <v>999.35</v>
      </c>
      <c r="J389" s="29"/>
      <c r="K389" s="29"/>
      <c r="L389" s="29"/>
      <c r="M389" s="29"/>
      <c r="N389" s="29"/>
      <c r="O389" s="47">
        <f t="shared" si="30"/>
        <v>124.91875</v>
      </c>
      <c r="P389" s="28" t="s">
        <v>666</v>
      </c>
      <c r="Q389" s="29"/>
    </row>
    <row r="390" s="97" customFormat="1" ht="24" hidden="1" spans="1:17">
      <c r="A390" s="29">
        <v>16</v>
      </c>
      <c r="B390" s="29" t="s">
        <v>24</v>
      </c>
      <c r="C390" s="29" t="s">
        <v>1121</v>
      </c>
      <c r="D390" s="29" t="s">
        <v>455</v>
      </c>
      <c r="E390" s="29">
        <v>2017</v>
      </c>
      <c r="F390" s="29" t="s">
        <v>456</v>
      </c>
      <c r="G390" s="32" t="s">
        <v>1122</v>
      </c>
      <c r="H390" s="29">
        <v>999.22</v>
      </c>
      <c r="I390" s="29">
        <v>999.22</v>
      </c>
      <c r="J390" s="29"/>
      <c r="K390" s="29"/>
      <c r="L390" s="29"/>
      <c r="M390" s="29"/>
      <c r="N390" s="29"/>
      <c r="O390" s="47">
        <f t="shared" si="30"/>
        <v>124.9025</v>
      </c>
      <c r="P390" s="28" t="s">
        <v>666</v>
      </c>
      <c r="Q390" s="29"/>
    </row>
    <row r="391" s="97" customFormat="1" ht="24" hidden="1" spans="1:17">
      <c r="A391" s="29">
        <v>17</v>
      </c>
      <c r="B391" s="29" t="s">
        <v>24</v>
      </c>
      <c r="C391" s="29" t="s">
        <v>1123</v>
      </c>
      <c r="D391" s="29" t="s">
        <v>435</v>
      </c>
      <c r="E391" s="29">
        <v>2017</v>
      </c>
      <c r="F391" s="29" t="s">
        <v>436</v>
      </c>
      <c r="G391" s="32" t="s">
        <v>1124</v>
      </c>
      <c r="H391" s="29">
        <v>999.59</v>
      </c>
      <c r="I391" s="29">
        <v>999.59</v>
      </c>
      <c r="J391" s="29"/>
      <c r="K391" s="29"/>
      <c r="L391" s="29"/>
      <c r="M391" s="29"/>
      <c r="N391" s="29"/>
      <c r="O391" s="47">
        <f t="shared" si="30"/>
        <v>124.94875</v>
      </c>
      <c r="P391" s="28" t="s">
        <v>666</v>
      </c>
      <c r="Q391" s="29"/>
    </row>
    <row r="392" s="97" customFormat="1" ht="24" hidden="1" spans="1:17">
      <c r="A392" s="29">
        <v>18</v>
      </c>
      <c r="B392" s="29" t="s">
        <v>24</v>
      </c>
      <c r="C392" s="29" t="s">
        <v>1125</v>
      </c>
      <c r="D392" s="29" t="s">
        <v>439</v>
      </c>
      <c r="E392" s="29">
        <v>2017</v>
      </c>
      <c r="F392" s="29" t="s">
        <v>440</v>
      </c>
      <c r="G392" s="32" t="s">
        <v>1126</v>
      </c>
      <c r="H392" s="29">
        <v>3994.44</v>
      </c>
      <c r="I392" s="29">
        <v>3994.44</v>
      </c>
      <c r="J392" s="29"/>
      <c r="K392" s="29"/>
      <c r="L392" s="29"/>
      <c r="M392" s="29"/>
      <c r="N392" s="29"/>
      <c r="O392" s="47">
        <f t="shared" si="30"/>
        <v>499.305</v>
      </c>
      <c r="P392" s="28" t="s">
        <v>666</v>
      </c>
      <c r="Q392" s="29"/>
    </row>
    <row r="393" s="97" customFormat="1" ht="24" hidden="1" spans="1:17">
      <c r="A393" s="29">
        <v>19</v>
      </c>
      <c r="B393" s="29" t="s">
        <v>24</v>
      </c>
      <c r="C393" s="29" t="s">
        <v>1127</v>
      </c>
      <c r="D393" s="29" t="s">
        <v>462</v>
      </c>
      <c r="E393" s="29">
        <v>2017</v>
      </c>
      <c r="F393" s="29" t="s">
        <v>463</v>
      </c>
      <c r="G393" s="32" t="s">
        <v>1128</v>
      </c>
      <c r="H393" s="29">
        <v>120</v>
      </c>
      <c r="I393" s="29">
        <v>120</v>
      </c>
      <c r="J393" s="29"/>
      <c r="K393" s="29"/>
      <c r="L393" s="29"/>
      <c r="M393" s="29"/>
      <c r="N393" s="29"/>
      <c r="O393" s="45" t="s">
        <v>29</v>
      </c>
      <c r="P393" s="28" t="s">
        <v>666</v>
      </c>
      <c r="Q393" s="29"/>
    </row>
    <row r="394" s="97" customFormat="1" ht="24" hidden="1" spans="1:17">
      <c r="A394" s="29">
        <v>20</v>
      </c>
      <c r="B394" s="29" t="s">
        <v>24</v>
      </c>
      <c r="C394" s="29" t="s">
        <v>1129</v>
      </c>
      <c r="D394" s="29" t="s">
        <v>455</v>
      </c>
      <c r="E394" s="29">
        <v>2017</v>
      </c>
      <c r="F394" s="29" t="s">
        <v>456</v>
      </c>
      <c r="G394" s="32" t="s">
        <v>1130</v>
      </c>
      <c r="H394" s="29">
        <v>100</v>
      </c>
      <c r="I394" s="29">
        <v>100</v>
      </c>
      <c r="J394" s="29"/>
      <c r="K394" s="29"/>
      <c r="L394" s="29"/>
      <c r="M394" s="29"/>
      <c r="N394" s="29"/>
      <c r="O394" s="45" t="s">
        <v>29</v>
      </c>
      <c r="P394" s="28" t="s">
        <v>666</v>
      </c>
      <c r="Q394" s="29"/>
    </row>
    <row r="395" s="100" customFormat="1" ht="23" hidden="1" customHeight="1" spans="1:17">
      <c r="A395" s="29">
        <v>21</v>
      </c>
      <c r="B395" s="29" t="s">
        <v>24</v>
      </c>
      <c r="C395" s="127" t="s">
        <v>745</v>
      </c>
      <c r="D395" s="29" t="s">
        <v>746</v>
      </c>
      <c r="E395" s="29">
        <v>2018</v>
      </c>
      <c r="F395" s="29" t="s">
        <v>747</v>
      </c>
      <c r="G395" s="32" t="s">
        <v>748</v>
      </c>
      <c r="H395" s="29">
        <v>3850</v>
      </c>
      <c r="I395" s="38"/>
      <c r="J395" s="38">
        <v>770</v>
      </c>
      <c r="K395" s="29"/>
      <c r="L395" s="31"/>
      <c r="M395" s="31"/>
      <c r="N395" s="31">
        <f>H395-J395</f>
        <v>3080</v>
      </c>
      <c r="O395" s="45" t="s">
        <v>29</v>
      </c>
      <c r="P395" s="29" t="s">
        <v>666</v>
      </c>
      <c r="Q395" s="29"/>
    </row>
    <row r="396" s="98" customFormat="1" ht="22.5" hidden="1" customHeight="1" spans="1:17">
      <c r="A396" s="142" t="s">
        <v>1131</v>
      </c>
      <c r="B396" s="143"/>
      <c r="C396" s="144"/>
      <c r="D396" s="145"/>
      <c r="E396" s="145"/>
      <c r="F396" s="145"/>
      <c r="G396" s="146"/>
      <c r="H396" s="147">
        <f>SUM(H397:H408)</f>
        <v>21584.1395</v>
      </c>
      <c r="I396" s="147">
        <f>SUM(I397:I408)</f>
        <v>16458.0165</v>
      </c>
      <c r="J396" s="147">
        <f>SUM(J397:J408)</f>
        <v>620</v>
      </c>
      <c r="K396" s="147"/>
      <c r="L396" s="147">
        <f>SUM(L397:L408)</f>
        <v>0</v>
      </c>
      <c r="M396" s="147">
        <f>SUM(M397:M408)</f>
        <v>58.18</v>
      </c>
      <c r="N396" s="147">
        <f>SUM(N397:N408)</f>
        <v>4447.943</v>
      </c>
      <c r="O396" s="161">
        <f>SUM(O397:O408)</f>
        <v>1907.2583125</v>
      </c>
      <c r="P396" s="145"/>
      <c r="Q396" s="145"/>
    </row>
    <row r="397" s="100" customFormat="1" ht="24" hidden="1" spans="1:17">
      <c r="A397" s="29">
        <v>1</v>
      </c>
      <c r="B397" s="29" t="s">
        <v>82</v>
      </c>
      <c r="C397" s="29" t="s">
        <v>1132</v>
      </c>
      <c r="D397" s="29" t="s">
        <v>88</v>
      </c>
      <c r="E397" s="29">
        <v>2016</v>
      </c>
      <c r="F397" s="29" t="s">
        <v>65</v>
      </c>
      <c r="G397" s="32" t="s">
        <v>1133</v>
      </c>
      <c r="H397" s="29">
        <v>1440</v>
      </c>
      <c r="I397" s="29">
        <v>1440</v>
      </c>
      <c r="J397" s="29"/>
      <c r="K397" s="31"/>
      <c r="L397" s="31"/>
      <c r="M397" s="31"/>
      <c r="N397" s="192"/>
      <c r="O397" s="45">
        <f t="shared" ref="O397:O403" si="31">I397/8</f>
        <v>180</v>
      </c>
      <c r="P397" s="29" t="s">
        <v>666</v>
      </c>
      <c r="Q397" s="29"/>
    </row>
    <row r="398" s="100" customFormat="1" ht="24" hidden="1" spans="1:17">
      <c r="A398" s="29">
        <v>2</v>
      </c>
      <c r="B398" s="29" t="s">
        <v>82</v>
      </c>
      <c r="C398" s="29" t="s">
        <v>1134</v>
      </c>
      <c r="D398" s="29" t="s">
        <v>88</v>
      </c>
      <c r="E398" s="29">
        <v>2017</v>
      </c>
      <c r="F398" s="29" t="s">
        <v>65</v>
      </c>
      <c r="G398" s="32" t="s">
        <v>1135</v>
      </c>
      <c r="H398" s="29">
        <v>794.55</v>
      </c>
      <c r="I398" s="29">
        <v>794.55</v>
      </c>
      <c r="J398" s="29"/>
      <c r="K398" s="31"/>
      <c r="L398" s="31"/>
      <c r="M398" s="31"/>
      <c r="N398" s="31"/>
      <c r="O398" s="45">
        <f t="shared" si="31"/>
        <v>99.31875</v>
      </c>
      <c r="P398" s="29" t="s">
        <v>666</v>
      </c>
      <c r="Q398" s="29"/>
    </row>
    <row r="399" s="97" customFormat="1" ht="24" hidden="1" spans="1:17">
      <c r="A399" s="29">
        <v>3</v>
      </c>
      <c r="B399" s="29" t="s">
        <v>82</v>
      </c>
      <c r="C399" s="29" t="s">
        <v>1136</v>
      </c>
      <c r="D399" s="29" t="s">
        <v>88</v>
      </c>
      <c r="E399" s="29">
        <v>2017</v>
      </c>
      <c r="F399" s="29" t="s">
        <v>65</v>
      </c>
      <c r="G399" s="32" t="s">
        <v>1137</v>
      </c>
      <c r="H399" s="29">
        <v>499.97</v>
      </c>
      <c r="I399" s="29">
        <v>499.97</v>
      </c>
      <c r="J399" s="29"/>
      <c r="K399" s="31"/>
      <c r="L399" s="31"/>
      <c r="M399" s="31"/>
      <c r="N399" s="31"/>
      <c r="O399" s="45">
        <f t="shared" si="31"/>
        <v>62.49625</v>
      </c>
      <c r="P399" s="28" t="s">
        <v>666</v>
      </c>
      <c r="Q399" s="28"/>
    </row>
    <row r="400" s="97" customFormat="1" ht="24" hidden="1" spans="1:17">
      <c r="A400" s="29">
        <v>4</v>
      </c>
      <c r="B400" s="29" t="s">
        <v>82</v>
      </c>
      <c r="C400" s="29" t="s">
        <v>1138</v>
      </c>
      <c r="D400" s="29" t="s">
        <v>88</v>
      </c>
      <c r="E400" s="29">
        <v>2017</v>
      </c>
      <c r="F400" s="29" t="s">
        <v>65</v>
      </c>
      <c r="G400" s="32" t="s">
        <v>1139</v>
      </c>
      <c r="H400" s="29">
        <v>379.62</v>
      </c>
      <c r="I400" s="29">
        <v>379.62</v>
      </c>
      <c r="J400" s="29"/>
      <c r="K400" s="31"/>
      <c r="L400" s="31"/>
      <c r="M400" s="31"/>
      <c r="N400" s="31"/>
      <c r="O400" s="45">
        <f t="shared" si="31"/>
        <v>47.4525</v>
      </c>
      <c r="P400" s="28" t="s">
        <v>666</v>
      </c>
      <c r="Q400" s="28"/>
    </row>
    <row r="401" s="100" customFormat="1" ht="24" hidden="1" spans="1:17">
      <c r="A401" s="29">
        <v>5</v>
      </c>
      <c r="B401" s="29" t="s">
        <v>82</v>
      </c>
      <c r="C401" s="29" t="s">
        <v>1140</v>
      </c>
      <c r="D401" s="29" t="s">
        <v>88</v>
      </c>
      <c r="E401" s="29">
        <v>2017</v>
      </c>
      <c r="F401" s="29" t="s">
        <v>65</v>
      </c>
      <c r="G401" s="32" t="s">
        <v>1141</v>
      </c>
      <c r="H401" s="29">
        <v>179.5</v>
      </c>
      <c r="I401" s="29">
        <v>179.5</v>
      </c>
      <c r="J401" s="29"/>
      <c r="K401" s="31"/>
      <c r="L401" s="31"/>
      <c r="M401" s="31"/>
      <c r="N401" s="31"/>
      <c r="O401" s="45">
        <f t="shared" si="31"/>
        <v>22.4375</v>
      </c>
      <c r="P401" s="29" t="s">
        <v>666</v>
      </c>
      <c r="Q401" s="29"/>
    </row>
    <row r="402" s="100" customFormat="1" ht="36" hidden="1" customHeight="1" spans="1:17">
      <c r="A402" s="29">
        <v>6</v>
      </c>
      <c r="B402" s="29" t="s">
        <v>82</v>
      </c>
      <c r="C402" s="29" t="s">
        <v>1142</v>
      </c>
      <c r="D402" s="29" t="s">
        <v>88</v>
      </c>
      <c r="E402" s="29">
        <v>2017</v>
      </c>
      <c r="F402" s="29" t="s">
        <v>1143</v>
      </c>
      <c r="G402" s="32" t="s">
        <v>1144</v>
      </c>
      <c r="H402" s="87">
        <v>12467.7</v>
      </c>
      <c r="I402" s="87">
        <v>10504.757</v>
      </c>
      <c r="J402" s="87"/>
      <c r="K402" s="31"/>
      <c r="L402" s="31"/>
      <c r="M402" s="31"/>
      <c r="N402" s="31">
        <v>1962.943</v>
      </c>
      <c r="O402" s="45">
        <f t="shared" si="31"/>
        <v>1313.094625</v>
      </c>
      <c r="P402" s="29" t="s">
        <v>666</v>
      </c>
      <c r="Q402" s="29"/>
    </row>
    <row r="403" s="100" customFormat="1" ht="24" hidden="1" spans="1:17">
      <c r="A403" s="29">
        <v>7</v>
      </c>
      <c r="B403" s="29" t="s">
        <v>82</v>
      </c>
      <c r="C403" s="29" t="s">
        <v>1145</v>
      </c>
      <c r="D403" s="29" t="s">
        <v>88</v>
      </c>
      <c r="E403" s="29">
        <v>2017</v>
      </c>
      <c r="F403" s="29" t="s">
        <v>389</v>
      </c>
      <c r="G403" s="32" t="s">
        <v>1146</v>
      </c>
      <c r="H403" s="87">
        <v>1459.6695</v>
      </c>
      <c r="I403" s="87">
        <v>1459.6695</v>
      </c>
      <c r="J403" s="87"/>
      <c r="K403" s="31"/>
      <c r="L403" s="31"/>
      <c r="M403" s="31"/>
      <c r="N403" s="31"/>
      <c r="O403" s="45">
        <f t="shared" si="31"/>
        <v>182.4586875</v>
      </c>
      <c r="P403" s="29" t="s">
        <v>666</v>
      </c>
      <c r="Q403" s="29"/>
    </row>
    <row r="404" s="100" customFormat="1" ht="24" hidden="1" spans="1:17">
      <c r="A404" s="29">
        <v>8</v>
      </c>
      <c r="B404" s="29" t="s">
        <v>82</v>
      </c>
      <c r="C404" s="29" t="s">
        <v>1147</v>
      </c>
      <c r="D404" s="29" t="s">
        <v>1148</v>
      </c>
      <c r="E404" s="29">
        <v>2017</v>
      </c>
      <c r="F404" s="29" t="s">
        <v>1143</v>
      </c>
      <c r="G404" s="32" t="s">
        <v>1149</v>
      </c>
      <c r="H404" s="29">
        <v>300</v>
      </c>
      <c r="I404" s="29">
        <v>300</v>
      </c>
      <c r="J404" s="29"/>
      <c r="K404" s="31"/>
      <c r="L404" s="31"/>
      <c r="M404" s="31"/>
      <c r="N404" s="31"/>
      <c r="O404" s="45" t="s">
        <v>29</v>
      </c>
      <c r="P404" s="29" t="s">
        <v>666</v>
      </c>
      <c r="Q404" s="29"/>
    </row>
    <row r="405" s="97" customFormat="1" ht="24" hidden="1" spans="1:17">
      <c r="A405" s="29">
        <v>9</v>
      </c>
      <c r="B405" s="29" t="s">
        <v>82</v>
      </c>
      <c r="C405" s="29" t="s">
        <v>1150</v>
      </c>
      <c r="D405" s="29" t="s">
        <v>1151</v>
      </c>
      <c r="E405" s="29">
        <v>2017</v>
      </c>
      <c r="F405" s="29" t="s">
        <v>65</v>
      </c>
      <c r="G405" s="32" t="s">
        <v>1152</v>
      </c>
      <c r="H405" s="29">
        <v>305</v>
      </c>
      <c r="I405" s="29">
        <v>300</v>
      </c>
      <c r="J405" s="29"/>
      <c r="K405" s="31"/>
      <c r="L405" s="31"/>
      <c r="N405" s="31">
        <v>5</v>
      </c>
      <c r="O405" s="45" t="s">
        <v>29</v>
      </c>
      <c r="P405" s="28" t="s">
        <v>666</v>
      </c>
      <c r="Q405" s="28"/>
    </row>
    <row r="406" s="100" customFormat="1" ht="24" hidden="1" spans="1:17">
      <c r="A406" s="29">
        <v>10</v>
      </c>
      <c r="B406" s="29" t="s">
        <v>82</v>
      </c>
      <c r="C406" s="29" t="s">
        <v>1153</v>
      </c>
      <c r="D406" s="29" t="s">
        <v>1154</v>
      </c>
      <c r="E406" s="29">
        <v>2017</v>
      </c>
      <c r="F406" s="29" t="s">
        <v>65</v>
      </c>
      <c r="G406" s="32" t="s">
        <v>1155</v>
      </c>
      <c r="H406" s="29">
        <v>358.18</v>
      </c>
      <c r="I406" s="29">
        <v>300</v>
      </c>
      <c r="J406" s="29"/>
      <c r="K406" s="31"/>
      <c r="L406" s="31"/>
      <c r="M406" s="31">
        <v>58.18</v>
      </c>
      <c r="N406" s="31"/>
      <c r="O406" s="45" t="s">
        <v>29</v>
      </c>
      <c r="P406" s="29" t="s">
        <v>666</v>
      </c>
      <c r="Q406" s="29"/>
    </row>
    <row r="407" s="100" customFormat="1" ht="24" hidden="1" spans="1:17">
      <c r="A407" s="29">
        <v>11</v>
      </c>
      <c r="B407" s="29" t="s">
        <v>82</v>
      </c>
      <c r="C407" s="29" t="s">
        <v>1156</v>
      </c>
      <c r="D407" s="29" t="s">
        <v>1157</v>
      </c>
      <c r="E407" s="29">
        <v>2017</v>
      </c>
      <c r="F407" s="29" t="s">
        <v>65</v>
      </c>
      <c r="G407" s="32" t="s">
        <v>1158</v>
      </c>
      <c r="H407" s="29">
        <v>299.95</v>
      </c>
      <c r="I407" s="29">
        <v>299.95</v>
      </c>
      <c r="J407" s="29"/>
      <c r="K407" s="31"/>
      <c r="L407" s="31"/>
      <c r="M407" s="31"/>
      <c r="N407" s="31"/>
      <c r="O407" s="45" t="s">
        <v>29</v>
      </c>
      <c r="P407" s="29" t="s">
        <v>666</v>
      </c>
      <c r="Q407" s="29"/>
    </row>
    <row r="408" s="100" customFormat="1" ht="23" hidden="1" customHeight="1" spans="1:17">
      <c r="A408" s="29">
        <v>12</v>
      </c>
      <c r="B408" s="29" t="s">
        <v>82</v>
      </c>
      <c r="C408" s="127" t="s">
        <v>745</v>
      </c>
      <c r="D408" s="29" t="s">
        <v>746</v>
      </c>
      <c r="E408" s="29">
        <v>2018</v>
      </c>
      <c r="F408" s="29" t="s">
        <v>747</v>
      </c>
      <c r="G408" s="32" t="s">
        <v>748</v>
      </c>
      <c r="H408" s="29">
        <v>3100</v>
      </c>
      <c r="I408" s="38"/>
      <c r="J408" s="38">
        <v>620</v>
      </c>
      <c r="K408" s="29"/>
      <c r="L408" s="31"/>
      <c r="M408" s="31"/>
      <c r="N408" s="31">
        <f>H408-J408</f>
        <v>2480</v>
      </c>
      <c r="O408" s="45" t="s">
        <v>29</v>
      </c>
      <c r="P408" s="29" t="s">
        <v>666</v>
      </c>
      <c r="Q408" s="29"/>
    </row>
    <row r="409" s="101" customFormat="1" ht="22.5" hidden="1" customHeight="1" spans="1:17">
      <c r="A409" s="149" t="s">
        <v>1159</v>
      </c>
      <c r="B409" s="150"/>
      <c r="C409" s="150"/>
      <c r="D409" s="150"/>
      <c r="E409" s="150"/>
      <c r="F409" s="150"/>
      <c r="G409" s="151"/>
      <c r="H409" s="125">
        <f>SUM(H410:H426)</f>
        <v>19891.475</v>
      </c>
      <c r="I409" s="125">
        <f>SUM(I410:I426)</f>
        <v>12424.96</v>
      </c>
      <c r="J409" s="125">
        <f>SUM(J410:J426)</f>
        <v>1420</v>
      </c>
      <c r="K409" s="125"/>
      <c r="L409" s="125">
        <f>SUM(L410:L426)</f>
        <v>157.5</v>
      </c>
      <c r="M409" s="125"/>
      <c r="N409" s="125">
        <f>SUM(N410:N426)</f>
        <v>5889.015</v>
      </c>
      <c r="O409" s="140">
        <f>SUM(O410:O426)</f>
        <v>1365.62</v>
      </c>
      <c r="P409" s="162"/>
      <c r="Q409" s="162"/>
    </row>
    <row r="410" s="97" customFormat="1" ht="24" hidden="1" spans="1:17">
      <c r="A410" s="29">
        <v>1</v>
      </c>
      <c r="B410" s="29" t="s">
        <v>104</v>
      </c>
      <c r="C410" s="29" t="s">
        <v>1160</v>
      </c>
      <c r="D410" s="29" t="s">
        <v>1161</v>
      </c>
      <c r="E410" s="29">
        <v>2016</v>
      </c>
      <c r="F410" s="29" t="s">
        <v>1162</v>
      </c>
      <c r="G410" s="32" t="s">
        <v>1163</v>
      </c>
      <c r="H410" s="29">
        <v>617.16</v>
      </c>
      <c r="I410" s="29">
        <v>617.16</v>
      </c>
      <c r="J410" s="29"/>
      <c r="K410" s="29"/>
      <c r="L410" s="29"/>
      <c r="M410" s="29"/>
      <c r="N410" s="29"/>
      <c r="O410" s="45">
        <f t="shared" ref="O409:O416" si="32">I410/8</f>
        <v>77.145</v>
      </c>
      <c r="P410" s="193" t="s">
        <v>666</v>
      </c>
      <c r="Q410" s="193"/>
    </row>
    <row r="411" s="97" customFormat="1" ht="24" hidden="1" spans="1:17">
      <c r="A411" s="29">
        <v>2</v>
      </c>
      <c r="B411" s="29" t="s">
        <v>104</v>
      </c>
      <c r="C411" s="29" t="s">
        <v>1164</v>
      </c>
      <c r="D411" s="29" t="s">
        <v>106</v>
      </c>
      <c r="E411" s="29">
        <v>2016</v>
      </c>
      <c r="F411" s="29" t="s">
        <v>107</v>
      </c>
      <c r="G411" s="32" t="s">
        <v>1165</v>
      </c>
      <c r="H411" s="29">
        <v>1339.34</v>
      </c>
      <c r="I411" s="29">
        <v>1182.84</v>
      </c>
      <c r="J411" s="29"/>
      <c r="K411" s="29"/>
      <c r="L411" s="29"/>
      <c r="M411" s="29"/>
      <c r="N411" s="29">
        <v>156.5</v>
      </c>
      <c r="O411" s="45">
        <f t="shared" si="32"/>
        <v>147.855</v>
      </c>
      <c r="P411" s="28" t="s">
        <v>666</v>
      </c>
      <c r="Q411" s="28"/>
    </row>
    <row r="412" s="97" customFormat="1" ht="24" hidden="1" spans="1:17">
      <c r="A412" s="29">
        <v>3</v>
      </c>
      <c r="B412" s="29" t="s">
        <v>104</v>
      </c>
      <c r="C412" s="29" t="s">
        <v>1166</v>
      </c>
      <c r="D412" s="29" t="s">
        <v>1167</v>
      </c>
      <c r="E412" s="29">
        <v>2017</v>
      </c>
      <c r="F412" s="29" t="s">
        <v>1168</v>
      </c>
      <c r="G412" s="32" t="s">
        <v>1169</v>
      </c>
      <c r="H412" s="29">
        <v>75</v>
      </c>
      <c r="I412" s="29">
        <v>52.5</v>
      </c>
      <c r="J412" s="29"/>
      <c r="K412" s="29"/>
      <c r="L412" s="29">
        <v>22.5</v>
      </c>
      <c r="M412" s="29"/>
      <c r="N412" s="29"/>
      <c r="O412" s="45">
        <f t="shared" si="32"/>
        <v>6.5625</v>
      </c>
      <c r="P412" s="28" t="s">
        <v>666</v>
      </c>
      <c r="Q412" s="28"/>
    </row>
    <row r="413" s="97" customFormat="1" ht="24" hidden="1" spans="1:17">
      <c r="A413" s="29">
        <v>4</v>
      </c>
      <c r="B413" s="29" t="s">
        <v>104</v>
      </c>
      <c r="C413" s="29" t="s">
        <v>1170</v>
      </c>
      <c r="D413" s="29" t="s">
        <v>1167</v>
      </c>
      <c r="E413" s="29">
        <v>2017</v>
      </c>
      <c r="F413" s="29" t="s">
        <v>1171</v>
      </c>
      <c r="G413" s="32" t="s">
        <v>1172</v>
      </c>
      <c r="H413" s="29">
        <v>450</v>
      </c>
      <c r="I413" s="29">
        <v>315</v>
      </c>
      <c r="J413" s="29"/>
      <c r="K413" s="29"/>
      <c r="L413" s="29">
        <v>135</v>
      </c>
      <c r="M413" s="29"/>
      <c r="N413" s="29"/>
      <c r="O413" s="45">
        <f t="shared" si="32"/>
        <v>39.375</v>
      </c>
      <c r="P413" s="28" t="s">
        <v>666</v>
      </c>
      <c r="Q413" s="28"/>
    </row>
    <row r="414" s="97" customFormat="1" ht="24" hidden="1" spans="1:17">
      <c r="A414" s="29">
        <v>5</v>
      </c>
      <c r="B414" s="29" t="s">
        <v>104</v>
      </c>
      <c r="C414" s="29" t="s">
        <v>1173</v>
      </c>
      <c r="D414" s="29" t="s">
        <v>106</v>
      </c>
      <c r="E414" s="29">
        <v>2017</v>
      </c>
      <c r="F414" s="29" t="s">
        <v>1171</v>
      </c>
      <c r="G414" s="32" t="s">
        <v>1174</v>
      </c>
      <c r="H414" s="29">
        <v>999.96</v>
      </c>
      <c r="I414" s="29">
        <v>999.96</v>
      </c>
      <c r="J414" s="29"/>
      <c r="K414" s="29"/>
      <c r="L414" s="29"/>
      <c r="M414" s="29"/>
      <c r="N414" s="29"/>
      <c r="O414" s="45">
        <f t="shared" si="32"/>
        <v>124.995</v>
      </c>
      <c r="P414" s="28" t="s">
        <v>666</v>
      </c>
      <c r="Q414" s="28"/>
    </row>
    <row r="415" s="97" customFormat="1" ht="24" hidden="1" spans="1:17">
      <c r="A415" s="29">
        <v>6</v>
      </c>
      <c r="B415" s="29" t="s">
        <v>104</v>
      </c>
      <c r="C415" s="29" t="s">
        <v>1175</v>
      </c>
      <c r="D415" s="29" t="s">
        <v>106</v>
      </c>
      <c r="E415" s="29">
        <v>2017</v>
      </c>
      <c r="F415" s="29" t="s">
        <v>1176</v>
      </c>
      <c r="G415" s="32" t="s">
        <v>1177</v>
      </c>
      <c r="H415" s="29">
        <v>999.99</v>
      </c>
      <c r="I415" s="29">
        <v>999.99</v>
      </c>
      <c r="J415" s="29"/>
      <c r="K415" s="29"/>
      <c r="L415" s="29"/>
      <c r="M415" s="29"/>
      <c r="N415" s="29"/>
      <c r="O415" s="45">
        <f t="shared" si="32"/>
        <v>124.99875</v>
      </c>
      <c r="P415" s="28" t="s">
        <v>666</v>
      </c>
      <c r="Q415" s="28"/>
    </row>
    <row r="416" s="97" customFormat="1" ht="24" hidden="1" spans="1:17">
      <c r="A416" s="29">
        <v>7</v>
      </c>
      <c r="B416" s="29" t="s">
        <v>104</v>
      </c>
      <c r="C416" s="29" t="s">
        <v>1178</v>
      </c>
      <c r="D416" s="29" t="s">
        <v>106</v>
      </c>
      <c r="E416" s="29">
        <v>2017</v>
      </c>
      <c r="F416" s="29" t="s">
        <v>553</v>
      </c>
      <c r="G416" s="32" t="s">
        <v>1179</v>
      </c>
      <c r="H416" s="29">
        <v>997.58</v>
      </c>
      <c r="I416" s="29">
        <v>997.58</v>
      </c>
      <c r="J416" s="29"/>
      <c r="K416" s="29"/>
      <c r="L416" s="29"/>
      <c r="M416" s="29"/>
      <c r="N416" s="29"/>
      <c r="O416" s="45">
        <f t="shared" si="32"/>
        <v>124.6975</v>
      </c>
      <c r="P416" s="28" t="s">
        <v>666</v>
      </c>
      <c r="Q416" s="28"/>
    </row>
    <row r="417" s="97" customFormat="1" ht="24" hidden="1" spans="1:17">
      <c r="A417" s="29">
        <v>8</v>
      </c>
      <c r="B417" s="29" t="s">
        <v>104</v>
      </c>
      <c r="C417" s="29" t="s">
        <v>1180</v>
      </c>
      <c r="D417" s="29" t="s">
        <v>188</v>
      </c>
      <c r="E417" s="29">
        <v>2017</v>
      </c>
      <c r="F417" s="29" t="s">
        <v>1181</v>
      </c>
      <c r="G417" s="32" t="s">
        <v>1182</v>
      </c>
      <c r="H417" s="29">
        <v>300</v>
      </c>
      <c r="I417" s="29">
        <v>300</v>
      </c>
      <c r="J417" s="29"/>
      <c r="K417" s="29"/>
      <c r="L417" s="29"/>
      <c r="M417" s="29"/>
      <c r="N417" s="29"/>
      <c r="O417" s="45" t="s">
        <v>29</v>
      </c>
      <c r="P417" s="28" t="s">
        <v>666</v>
      </c>
      <c r="Q417" s="28"/>
    </row>
    <row r="418" s="97" customFormat="1" ht="24" hidden="1" spans="1:17">
      <c r="A418" s="29">
        <v>9</v>
      </c>
      <c r="B418" s="29" t="s">
        <v>104</v>
      </c>
      <c r="C418" s="29" t="s">
        <v>1183</v>
      </c>
      <c r="D418" s="29" t="s">
        <v>184</v>
      </c>
      <c r="E418" s="29">
        <v>2017</v>
      </c>
      <c r="F418" s="29" t="s">
        <v>1184</v>
      </c>
      <c r="G418" s="32" t="s">
        <v>1185</v>
      </c>
      <c r="H418" s="29">
        <v>300</v>
      </c>
      <c r="I418" s="29">
        <v>300</v>
      </c>
      <c r="J418" s="29"/>
      <c r="K418" s="29"/>
      <c r="L418" s="29"/>
      <c r="M418" s="29"/>
      <c r="N418" s="29"/>
      <c r="O418" s="45" t="s">
        <v>29</v>
      </c>
      <c r="P418" s="28" t="s">
        <v>666</v>
      </c>
      <c r="Q418" s="28"/>
    </row>
    <row r="419" s="97" customFormat="1" ht="24" hidden="1" spans="1:17">
      <c r="A419" s="29">
        <v>10</v>
      </c>
      <c r="B419" s="29" t="s">
        <v>104</v>
      </c>
      <c r="C419" s="29" t="s">
        <v>1186</v>
      </c>
      <c r="D419" s="29" t="s">
        <v>221</v>
      </c>
      <c r="E419" s="29">
        <v>2017</v>
      </c>
      <c r="F419" s="29" t="s">
        <v>222</v>
      </c>
      <c r="G419" s="32" t="s">
        <v>1187</v>
      </c>
      <c r="H419" s="29">
        <v>300</v>
      </c>
      <c r="I419" s="29">
        <v>300</v>
      </c>
      <c r="J419" s="29"/>
      <c r="K419" s="29"/>
      <c r="L419" s="29"/>
      <c r="M419" s="29"/>
      <c r="N419" s="29"/>
      <c r="O419" s="45" t="s">
        <v>29</v>
      </c>
      <c r="P419" s="28" t="s">
        <v>666</v>
      </c>
      <c r="Q419" s="28"/>
    </row>
    <row r="420" s="97" customFormat="1" ht="24" hidden="1" spans="1:17">
      <c r="A420" s="29">
        <v>11</v>
      </c>
      <c r="B420" s="29" t="s">
        <v>104</v>
      </c>
      <c r="C420" s="29" t="s">
        <v>1188</v>
      </c>
      <c r="D420" s="29" t="s">
        <v>205</v>
      </c>
      <c r="E420" s="29">
        <v>2017</v>
      </c>
      <c r="F420" s="29" t="s">
        <v>1189</v>
      </c>
      <c r="G420" s="32" t="s">
        <v>1190</v>
      </c>
      <c r="H420" s="29">
        <v>300</v>
      </c>
      <c r="I420" s="29">
        <v>300</v>
      </c>
      <c r="J420" s="29"/>
      <c r="K420" s="29"/>
      <c r="L420" s="29"/>
      <c r="M420" s="29"/>
      <c r="N420" s="29"/>
      <c r="O420" s="45" t="s">
        <v>29</v>
      </c>
      <c r="P420" s="28" t="s">
        <v>666</v>
      </c>
      <c r="Q420" s="28"/>
    </row>
    <row r="421" s="97" customFormat="1" ht="24" hidden="1" spans="1:17">
      <c r="A421" s="29">
        <v>12</v>
      </c>
      <c r="B421" s="29" t="s">
        <v>104</v>
      </c>
      <c r="C421" s="29" t="s">
        <v>1191</v>
      </c>
      <c r="D421" s="29" t="s">
        <v>209</v>
      </c>
      <c r="E421" s="29">
        <v>2017</v>
      </c>
      <c r="F421" s="29" t="s">
        <v>210</v>
      </c>
      <c r="G421" s="32" t="s">
        <v>1192</v>
      </c>
      <c r="H421" s="29">
        <v>300</v>
      </c>
      <c r="I421" s="29">
        <v>300</v>
      </c>
      <c r="J421" s="29"/>
      <c r="K421" s="29"/>
      <c r="L421" s="29"/>
      <c r="M421" s="29"/>
      <c r="N421" s="29"/>
      <c r="O421" s="45" t="s">
        <v>29</v>
      </c>
      <c r="P421" s="28" t="s">
        <v>666</v>
      </c>
      <c r="Q421" s="28"/>
    </row>
    <row r="422" s="97" customFormat="1" ht="24" hidden="1" spans="1:17">
      <c r="A422" s="29">
        <v>13</v>
      </c>
      <c r="B422" s="29" t="s">
        <v>104</v>
      </c>
      <c r="C422" s="29" t="s">
        <v>1193</v>
      </c>
      <c r="D422" s="29" t="s">
        <v>106</v>
      </c>
      <c r="E422" s="29">
        <v>2018</v>
      </c>
      <c r="F422" s="29" t="s">
        <v>65</v>
      </c>
      <c r="G422" s="32" t="s">
        <v>1194</v>
      </c>
      <c r="H422" s="29">
        <v>2000</v>
      </c>
      <c r="I422" s="29">
        <v>2000</v>
      </c>
      <c r="J422" s="29"/>
      <c r="K422" s="29"/>
      <c r="L422" s="29"/>
      <c r="M422" s="29"/>
      <c r="N422" s="29"/>
      <c r="O422" s="45">
        <f t="shared" ref="O422:O425" si="33">I422/8</f>
        <v>250</v>
      </c>
      <c r="P422" s="28" t="s">
        <v>666</v>
      </c>
      <c r="Q422" s="28"/>
    </row>
    <row r="423" s="97" customFormat="1" ht="24" hidden="1" spans="1:17">
      <c r="A423" s="29">
        <v>14</v>
      </c>
      <c r="B423" s="29" t="s">
        <v>104</v>
      </c>
      <c r="C423" s="29" t="s">
        <v>1195</v>
      </c>
      <c r="D423" s="29" t="s">
        <v>212</v>
      </c>
      <c r="E423" s="29">
        <v>2018</v>
      </c>
      <c r="F423" s="29" t="s">
        <v>1196</v>
      </c>
      <c r="G423" s="32" t="s">
        <v>1197</v>
      </c>
      <c r="H423" s="29">
        <v>400</v>
      </c>
      <c r="I423" s="29">
        <v>400</v>
      </c>
      <c r="J423" s="29"/>
      <c r="K423" s="29"/>
      <c r="L423" s="29"/>
      <c r="M423" s="29"/>
      <c r="N423" s="29"/>
      <c r="O423" s="45">
        <f t="shared" si="33"/>
        <v>50</v>
      </c>
      <c r="P423" s="28" t="s">
        <v>666</v>
      </c>
      <c r="Q423" s="28"/>
    </row>
    <row r="424" s="97" customFormat="1" ht="24" hidden="1" spans="1:17">
      <c r="A424" s="29">
        <v>15</v>
      </c>
      <c r="B424" s="29" t="s">
        <v>104</v>
      </c>
      <c r="C424" s="29" t="s">
        <v>1198</v>
      </c>
      <c r="D424" s="29" t="s">
        <v>106</v>
      </c>
      <c r="E424" s="29">
        <v>2018</v>
      </c>
      <c r="F424" s="29" t="s">
        <v>107</v>
      </c>
      <c r="G424" s="32" t="s">
        <v>1199</v>
      </c>
      <c r="H424" s="29">
        <v>282.515</v>
      </c>
      <c r="I424" s="29">
        <v>230</v>
      </c>
      <c r="J424" s="29"/>
      <c r="K424" s="29"/>
      <c r="L424" s="29"/>
      <c r="M424" s="29"/>
      <c r="N424" s="29">
        <v>52.515</v>
      </c>
      <c r="O424" s="45">
        <f t="shared" si="33"/>
        <v>28.75</v>
      </c>
      <c r="P424" s="28" t="s">
        <v>666</v>
      </c>
      <c r="Q424" s="28"/>
    </row>
    <row r="425" s="97" customFormat="1" ht="33.75" hidden="1" spans="1:17">
      <c r="A425" s="29">
        <v>16</v>
      </c>
      <c r="B425" s="29" t="s">
        <v>104</v>
      </c>
      <c r="C425" s="29" t="s">
        <v>1200</v>
      </c>
      <c r="D425" s="29" t="s">
        <v>106</v>
      </c>
      <c r="E425" s="29">
        <v>2018</v>
      </c>
      <c r="F425" s="29" t="s">
        <v>65</v>
      </c>
      <c r="G425" s="32" t="s">
        <v>1201</v>
      </c>
      <c r="H425" s="29">
        <v>3129.93</v>
      </c>
      <c r="I425" s="29">
        <v>3129.93</v>
      </c>
      <c r="J425" s="29"/>
      <c r="K425" s="29"/>
      <c r="L425" s="29"/>
      <c r="M425" s="29"/>
      <c r="N425" s="29"/>
      <c r="O425" s="45">
        <f t="shared" si="33"/>
        <v>391.24125</v>
      </c>
      <c r="P425" s="28" t="s">
        <v>666</v>
      </c>
      <c r="Q425" s="28"/>
    </row>
    <row r="426" s="100" customFormat="1" ht="23" hidden="1" customHeight="1" spans="1:17">
      <c r="A426" s="29">
        <v>17</v>
      </c>
      <c r="B426" s="29" t="s">
        <v>104</v>
      </c>
      <c r="C426" s="127" t="s">
        <v>745</v>
      </c>
      <c r="D426" s="29" t="s">
        <v>746</v>
      </c>
      <c r="E426" s="29">
        <v>2018</v>
      </c>
      <c r="F426" s="29" t="s">
        <v>747</v>
      </c>
      <c r="G426" s="32" t="s">
        <v>748</v>
      </c>
      <c r="H426" s="29">
        <v>7100</v>
      </c>
      <c r="I426" s="38"/>
      <c r="J426" s="38">
        <v>1420</v>
      </c>
      <c r="K426" s="29"/>
      <c r="L426" s="31"/>
      <c r="M426" s="31"/>
      <c r="N426" s="31">
        <f>H426-J426</f>
        <v>5680</v>
      </c>
      <c r="O426" s="45" t="s">
        <v>29</v>
      </c>
      <c r="P426" s="29" t="s">
        <v>666</v>
      </c>
      <c r="Q426" s="29"/>
    </row>
    <row r="427" s="99" customFormat="1" ht="22.5" hidden="1" customHeight="1" spans="1:17">
      <c r="A427" s="119" t="s">
        <v>1202</v>
      </c>
      <c r="B427" s="120"/>
      <c r="C427" s="121"/>
      <c r="D427" s="122"/>
      <c r="E427" s="123"/>
      <c r="F427" s="122"/>
      <c r="G427" s="124"/>
      <c r="H427" s="125">
        <f>SUM(H428:H438)</f>
        <v>12224.3222</v>
      </c>
      <c r="I427" s="125">
        <f>SUM(I428:I438)</f>
        <v>9700.1526</v>
      </c>
      <c r="J427" s="125">
        <f>SUM(J428:J438)</f>
        <v>310</v>
      </c>
      <c r="K427" s="125"/>
      <c r="L427" s="125">
        <f>SUM(L428:L438)</f>
        <v>537.33</v>
      </c>
      <c r="M427" s="125"/>
      <c r="N427" s="125">
        <f>SUM(N428:N438)</f>
        <v>1676.8396</v>
      </c>
      <c r="O427" s="140">
        <f>SUM(O428:O438)</f>
        <v>1204.685325</v>
      </c>
      <c r="P427" s="122"/>
      <c r="Q427" s="122"/>
    </row>
    <row r="428" s="104" customFormat="1" ht="22.5" hidden="1" customHeight="1" spans="1:17">
      <c r="A428" s="126">
        <v>1</v>
      </c>
      <c r="B428" s="29" t="s">
        <v>93</v>
      </c>
      <c r="C428" s="127" t="s">
        <v>1203</v>
      </c>
      <c r="D428" s="29" t="s">
        <v>95</v>
      </c>
      <c r="E428" s="33">
        <v>2016</v>
      </c>
      <c r="F428" s="29" t="s">
        <v>65</v>
      </c>
      <c r="G428" s="32" t="s">
        <v>1204</v>
      </c>
      <c r="H428" s="38">
        <v>537.33</v>
      </c>
      <c r="I428" s="38"/>
      <c r="J428" s="38"/>
      <c r="K428" s="38"/>
      <c r="L428" s="38">
        <v>537.33</v>
      </c>
      <c r="N428" s="38"/>
      <c r="O428" s="45">
        <f>H428/8</f>
        <v>67.16625</v>
      </c>
      <c r="P428" s="29" t="s">
        <v>666</v>
      </c>
      <c r="Q428" s="29"/>
    </row>
    <row r="429" s="97" customFormat="1" ht="24" hidden="1" spans="1:17">
      <c r="A429" s="126">
        <v>2</v>
      </c>
      <c r="B429" s="29" t="s">
        <v>93</v>
      </c>
      <c r="C429" s="29" t="s">
        <v>1205</v>
      </c>
      <c r="D429" s="29" t="s">
        <v>95</v>
      </c>
      <c r="E429" s="29">
        <v>2017</v>
      </c>
      <c r="F429" s="29" t="s">
        <v>65</v>
      </c>
      <c r="G429" s="32" t="s">
        <v>1206</v>
      </c>
      <c r="H429" s="89">
        <v>80</v>
      </c>
      <c r="I429" s="89">
        <v>56</v>
      </c>
      <c r="J429" s="89"/>
      <c r="K429" s="37"/>
      <c r="L429" s="37"/>
      <c r="M429" s="37"/>
      <c r="N429" s="37">
        <v>24</v>
      </c>
      <c r="O429" s="47">
        <f t="shared" ref="O429:O435" si="34">I429/8</f>
        <v>7</v>
      </c>
      <c r="P429" s="29" t="s">
        <v>666</v>
      </c>
      <c r="Q429" s="29"/>
    </row>
    <row r="430" s="97" customFormat="1" ht="24" hidden="1" spans="1:17">
      <c r="A430" s="126">
        <v>3</v>
      </c>
      <c r="B430" s="29" t="s">
        <v>93</v>
      </c>
      <c r="C430" s="29" t="s">
        <v>1207</v>
      </c>
      <c r="D430" s="29" t="s">
        <v>95</v>
      </c>
      <c r="E430" s="29">
        <v>2017</v>
      </c>
      <c r="F430" s="29" t="s">
        <v>65</v>
      </c>
      <c r="G430" s="32" t="s">
        <v>1208</v>
      </c>
      <c r="H430" s="89">
        <v>1050</v>
      </c>
      <c r="I430" s="89">
        <v>735</v>
      </c>
      <c r="J430" s="89"/>
      <c r="K430" s="37"/>
      <c r="L430" s="37"/>
      <c r="M430" s="37"/>
      <c r="N430" s="37">
        <v>315</v>
      </c>
      <c r="O430" s="47">
        <f t="shared" si="34"/>
        <v>91.875</v>
      </c>
      <c r="P430" s="29" t="s">
        <v>666</v>
      </c>
      <c r="Q430" s="29"/>
    </row>
    <row r="431" s="97" customFormat="1" ht="24" hidden="1" spans="1:17">
      <c r="A431" s="126">
        <v>4</v>
      </c>
      <c r="B431" s="29" t="s">
        <v>93</v>
      </c>
      <c r="C431" s="29" t="s">
        <v>1209</v>
      </c>
      <c r="D431" s="29" t="s">
        <v>95</v>
      </c>
      <c r="E431" s="29">
        <v>2017</v>
      </c>
      <c r="F431" s="29" t="s">
        <v>65</v>
      </c>
      <c r="G431" s="90" t="s">
        <v>1210</v>
      </c>
      <c r="H431" s="89">
        <v>353.6748</v>
      </c>
      <c r="I431" s="89">
        <v>353.6748</v>
      </c>
      <c r="J431" s="89"/>
      <c r="K431" s="37"/>
      <c r="L431" s="37"/>
      <c r="M431" s="37"/>
      <c r="N431" s="37"/>
      <c r="O431" s="47">
        <f t="shared" si="34"/>
        <v>44.20935</v>
      </c>
      <c r="P431" s="29" t="s">
        <v>666</v>
      </c>
      <c r="Q431" s="29"/>
    </row>
    <row r="432" s="97" customFormat="1" ht="24" hidden="1" spans="1:17">
      <c r="A432" s="126">
        <v>5</v>
      </c>
      <c r="B432" s="29" t="s">
        <v>93</v>
      </c>
      <c r="C432" s="29" t="s">
        <v>1211</v>
      </c>
      <c r="D432" s="29" t="s">
        <v>95</v>
      </c>
      <c r="E432" s="29">
        <v>2017</v>
      </c>
      <c r="F432" s="29" t="s">
        <v>101</v>
      </c>
      <c r="G432" s="32" t="s">
        <v>1212</v>
      </c>
      <c r="H432" s="38">
        <v>999.6377</v>
      </c>
      <c r="I432" s="38">
        <v>999.6377</v>
      </c>
      <c r="J432" s="38"/>
      <c r="K432" s="37"/>
      <c r="L432" s="37"/>
      <c r="M432" s="37"/>
      <c r="N432" s="37"/>
      <c r="O432" s="47">
        <f t="shared" si="34"/>
        <v>124.9547125</v>
      </c>
      <c r="P432" s="29" t="s">
        <v>666</v>
      </c>
      <c r="Q432" s="29"/>
    </row>
    <row r="433" s="97" customFormat="1" ht="24" hidden="1" spans="1:17">
      <c r="A433" s="126">
        <v>6</v>
      </c>
      <c r="B433" s="29" t="s">
        <v>93</v>
      </c>
      <c r="C433" s="29" t="s">
        <v>1213</v>
      </c>
      <c r="D433" s="29" t="s">
        <v>95</v>
      </c>
      <c r="E433" s="29">
        <v>2017</v>
      </c>
      <c r="F433" s="29" t="s">
        <v>98</v>
      </c>
      <c r="G433" s="32" t="s">
        <v>1212</v>
      </c>
      <c r="H433" s="38">
        <v>997.4439</v>
      </c>
      <c r="I433" s="38">
        <v>997.4439</v>
      </c>
      <c r="J433" s="38"/>
      <c r="K433" s="29"/>
      <c r="L433" s="29"/>
      <c r="M433" s="29"/>
      <c r="N433" s="29"/>
      <c r="O433" s="47">
        <f t="shared" si="34"/>
        <v>124.6804875</v>
      </c>
      <c r="P433" s="29" t="s">
        <v>666</v>
      </c>
      <c r="Q433" s="29"/>
    </row>
    <row r="434" s="97" customFormat="1" ht="24" hidden="1" spans="1:17">
      <c r="A434" s="126">
        <v>7</v>
      </c>
      <c r="B434" s="29" t="s">
        <v>93</v>
      </c>
      <c r="C434" s="29" t="s">
        <v>1214</v>
      </c>
      <c r="D434" s="29" t="s">
        <v>95</v>
      </c>
      <c r="E434" s="29">
        <v>2017</v>
      </c>
      <c r="F434" s="29" t="s">
        <v>414</v>
      </c>
      <c r="G434" s="32" t="s">
        <v>1212</v>
      </c>
      <c r="H434" s="38">
        <v>998.9962</v>
      </c>
      <c r="I434" s="38">
        <v>998.9962</v>
      </c>
      <c r="J434" s="38"/>
      <c r="K434" s="37"/>
      <c r="L434" s="37"/>
      <c r="M434" s="37"/>
      <c r="N434" s="37"/>
      <c r="O434" s="47">
        <f t="shared" si="34"/>
        <v>124.874525</v>
      </c>
      <c r="P434" s="29" t="s">
        <v>666</v>
      </c>
      <c r="Q434" s="29"/>
    </row>
    <row r="435" s="105" customFormat="1" ht="33.75" hidden="1" spans="1:17">
      <c r="A435" s="126">
        <v>8</v>
      </c>
      <c r="B435" s="29" t="s">
        <v>93</v>
      </c>
      <c r="C435" s="29" t="s">
        <v>1215</v>
      </c>
      <c r="D435" s="29" t="s">
        <v>95</v>
      </c>
      <c r="E435" s="29">
        <v>2017</v>
      </c>
      <c r="F435" s="29" t="s">
        <v>65</v>
      </c>
      <c r="G435" s="32" t="s">
        <v>1216</v>
      </c>
      <c r="H435" s="38">
        <v>4959.4</v>
      </c>
      <c r="I435" s="38">
        <v>4959.4</v>
      </c>
      <c r="J435" s="38"/>
      <c r="K435" s="37"/>
      <c r="L435" s="37"/>
      <c r="M435" s="37"/>
      <c r="N435" s="37"/>
      <c r="O435" s="47">
        <f t="shared" si="34"/>
        <v>619.925</v>
      </c>
      <c r="P435" s="29" t="s">
        <v>666</v>
      </c>
      <c r="Q435" s="29"/>
    </row>
    <row r="436" s="97" customFormat="1" ht="24" hidden="1" spans="1:17">
      <c r="A436" s="126">
        <v>9</v>
      </c>
      <c r="B436" s="29" t="s">
        <v>93</v>
      </c>
      <c r="C436" s="29" t="s">
        <v>1217</v>
      </c>
      <c r="D436" s="29" t="s">
        <v>95</v>
      </c>
      <c r="E436" s="29">
        <v>2017</v>
      </c>
      <c r="F436" s="29" t="s">
        <v>65</v>
      </c>
      <c r="G436" s="32" t="s">
        <v>1218</v>
      </c>
      <c r="H436" s="38">
        <v>348.6748</v>
      </c>
      <c r="I436" s="37">
        <v>300</v>
      </c>
      <c r="J436" s="37"/>
      <c r="K436" s="29"/>
      <c r="L436" s="29"/>
      <c r="M436" s="29"/>
      <c r="N436" s="29">
        <v>48.6748</v>
      </c>
      <c r="O436" s="45" t="s">
        <v>29</v>
      </c>
      <c r="P436" s="29" t="s">
        <v>666</v>
      </c>
      <c r="Q436" s="29"/>
    </row>
    <row r="437" s="97" customFormat="1" hidden="1" spans="1:17">
      <c r="A437" s="126">
        <v>10</v>
      </c>
      <c r="B437" s="29" t="s">
        <v>93</v>
      </c>
      <c r="C437" s="29" t="s">
        <v>1219</v>
      </c>
      <c r="D437" s="29" t="s">
        <v>1220</v>
      </c>
      <c r="E437" s="29">
        <v>2017</v>
      </c>
      <c r="F437" s="29" t="s">
        <v>101</v>
      </c>
      <c r="G437" s="32" t="s">
        <v>1221</v>
      </c>
      <c r="H437" s="38">
        <v>349.1648</v>
      </c>
      <c r="I437" s="37">
        <v>300</v>
      </c>
      <c r="J437" s="37"/>
      <c r="K437" s="37"/>
      <c r="L437" s="37"/>
      <c r="M437" s="37"/>
      <c r="N437" s="38">
        <v>49.1648</v>
      </c>
      <c r="O437" s="45" t="s">
        <v>29</v>
      </c>
      <c r="P437" s="29" t="s">
        <v>666</v>
      </c>
      <c r="Q437" s="29"/>
    </row>
    <row r="438" s="100" customFormat="1" ht="23" hidden="1" customHeight="1" spans="1:17">
      <c r="A438" s="126">
        <v>11</v>
      </c>
      <c r="B438" s="29" t="s">
        <v>93</v>
      </c>
      <c r="C438" s="127" t="s">
        <v>745</v>
      </c>
      <c r="D438" s="29" t="s">
        <v>746</v>
      </c>
      <c r="E438" s="29">
        <v>2018</v>
      </c>
      <c r="F438" s="29" t="s">
        <v>747</v>
      </c>
      <c r="G438" s="32" t="s">
        <v>748</v>
      </c>
      <c r="H438" s="29">
        <v>1550</v>
      </c>
      <c r="I438" s="38"/>
      <c r="J438" s="38">
        <v>310</v>
      </c>
      <c r="K438" s="29"/>
      <c r="L438" s="31"/>
      <c r="M438" s="31"/>
      <c r="N438" s="31">
        <f>H438-J438</f>
        <v>1240</v>
      </c>
      <c r="O438" s="45" t="s">
        <v>29</v>
      </c>
      <c r="P438" s="29" t="s">
        <v>666</v>
      </c>
      <c r="Q438" s="29"/>
    </row>
    <row r="439" s="99" customFormat="1" ht="22.5" hidden="1" customHeight="1" spans="1:17">
      <c r="A439" s="132" t="s">
        <v>1222</v>
      </c>
      <c r="B439" s="133"/>
      <c r="C439" s="134"/>
      <c r="D439" s="129"/>
      <c r="E439" s="135"/>
      <c r="F439" s="129"/>
      <c r="G439" s="130"/>
      <c r="H439" s="136">
        <f>SUM(H440:H459)</f>
        <v>16881.49</v>
      </c>
      <c r="I439" s="136">
        <f>SUM(I440:I459)</f>
        <v>8822.35</v>
      </c>
      <c r="J439" s="136">
        <f>SUM(J440:J459)</f>
        <v>1560</v>
      </c>
      <c r="K439" s="136"/>
      <c r="L439" s="136"/>
      <c r="M439" s="136"/>
      <c r="N439" s="136">
        <f>SUM(N440:N459)</f>
        <v>6499.14</v>
      </c>
      <c r="O439" s="183">
        <f>SUM(O440:O459)</f>
        <v>767.80375</v>
      </c>
      <c r="P439" s="129"/>
      <c r="Q439" s="129"/>
    </row>
    <row r="440" s="97" customFormat="1" ht="24" hidden="1" spans="1:17">
      <c r="A440" s="29">
        <v>1</v>
      </c>
      <c r="B440" s="29" t="s">
        <v>373</v>
      </c>
      <c r="C440" s="62" t="s">
        <v>1223</v>
      </c>
      <c r="D440" s="63" t="s">
        <v>618</v>
      </c>
      <c r="E440" s="29">
        <v>2016</v>
      </c>
      <c r="F440" s="64" t="s">
        <v>1224</v>
      </c>
      <c r="G440" s="65" t="s">
        <v>1225</v>
      </c>
      <c r="H440" s="37">
        <v>270.29</v>
      </c>
      <c r="I440" s="37">
        <v>270.29</v>
      </c>
      <c r="J440" s="37"/>
      <c r="K440" s="37"/>
      <c r="L440" s="37"/>
      <c r="M440" s="37"/>
      <c r="N440" s="37"/>
      <c r="O440" s="71">
        <f t="shared" ref="O440:O446" si="35">I440/8</f>
        <v>33.78625</v>
      </c>
      <c r="P440" s="29" t="s">
        <v>666</v>
      </c>
      <c r="Q440" s="29"/>
    </row>
    <row r="441" s="97" customFormat="1" ht="24" hidden="1" spans="1:17">
      <c r="A441" s="29">
        <v>2</v>
      </c>
      <c r="B441" s="29" t="s">
        <v>373</v>
      </c>
      <c r="C441" s="62" t="s">
        <v>1226</v>
      </c>
      <c r="D441" s="63" t="s">
        <v>618</v>
      </c>
      <c r="E441" s="29">
        <v>2016</v>
      </c>
      <c r="F441" s="29" t="s">
        <v>1227</v>
      </c>
      <c r="G441" s="32" t="s">
        <v>1228</v>
      </c>
      <c r="H441" s="37">
        <v>160</v>
      </c>
      <c r="I441" s="37">
        <v>160</v>
      </c>
      <c r="J441" s="37"/>
      <c r="K441" s="29"/>
      <c r="L441" s="29"/>
      <c r="M441" s="29"/>
      <c r="N441" s="29"/>
      <c r="O441" s="71">
        <f t="shared" si="35"/>
        <v>20</v>
      </c>
      <c r="P441" s="29" t="s">
        <v>666</v>
      </c>
      <c r="Q441" s="29"/>
    </row>
    <row r="442" s="97" customFormat="1" ht="24" hidden="1" spans="1:17">
      <c r="A442" s="29">
        <v>3</v>
      </c>
      <c r="B442" s="29" t="s">
        <v>373</v>
      </c>
      <c r="C442" s="29" t="s">
        <v>1229</v>
      </c>
      <c r="D442" s="63" t="s">
        <v>618</v>
      </c>
      <c r="E442" s="29">
        <v>2017</v>
      </c>
      <c r="F442" s="33" t="s">
        <v>1230</v>
      </c>
      <c r="G442" s="66" t="s">
        <v>1231</v>
      </c>
      <c r="H442" s="37">
        <v>587.37</v>
      </c>
      <c r="I442" s="37">
        <v>587.37</v>
      </c>
      <c r="J442" s="37"/>
      <c r="K442" s="37"/>
      <c r="L442" s="37"/>
      <c r="M442" s="37"/>
      <c r="N442" s="37"/>
      <c r="O442" s="45">
        <f t="shared" si="35"/>
        <v>73.42125</v>
      </c>
      <c r="P442" s="29" t="s">
        <v>666</v>
      </c>
      <c r="Q442" s="29"/>
    </row>
    <row r="443" s="97" customFormat="1" ht="24" hidden="1" spans="1:17">
      <c r="A443" s="29">
        <v>4</v>
      </c>
      <c r="B443" s="29" t="s">
        <v>373</v>
      </c>
      <c r="C443" s="29" t="s">
        <v>1232</v>
      </c>
      <c r="D443" s="63" t="s">
        <v>618</v>
      </c>
      <c r="E443" s="29">
        <v>2017</v>
      </c>
      <c r="F443" s="33" t="s">
        <v>1233</v>
      </c>
      <c r="G443" s="66" t="s">
        <v>1234</v>
      </c>
      <c r="H443" s="37">
        <v>351.04</v>
      </c>
      <c r="I443" s="37">
        <v>351.04</v>
      </c>
      <c r="J443" s="37"/>
      <c r="K443" s="37"/>
      <c r="L443" s="37"/>
      <c r="M443" s="37"/>
      <c r="N443" s="37"/>
      <c r="O443" s="45">
        <f t="shared" si="35"/>
        <v>43.88</v>
      </c>
      <c r="P443" s="29" t="s">
        <v>666</v>
      </c>
      <c r="Q443" s="29"/>
    </row>
    <row r="444" s="97" customFormat="1" ht="24" hidden="1" spans="1:17">
      <c r="A444" s="29">
        <v>5</v>
      </c>
      <c r="B444" s="29" t="s">
        <v>373</v>
      </c>
      <c r="C444" s="29" t="s">
        <v>1235</v>
      </c>
      <c r="D444" s="63" t="s">
        <v>618</v>
      </c>
      <c r="E444" s="29">
        <v>2017</v>
      </c>
      <c r="F444" s="33" t="s">
        <v>1236</v>
      </c>
      <c r="G444" s="66" t="s">
        <v>1237</v>
      </c>
      <c r="H444" s="37">
        <v>272.87</v>
      </c>
      <c r="I444" s="37">
        <v>272.87</v>
      </c>
      <c r="J444" s="37"/>
      <c r="K444" s="37"/>
      <c r="L444" s="37"/>
      <c r="M444" s="37"/>
      <c r="N444" s="37"/>
      <c r="O444" s="45">
        <f t="shared" si="35"/>
        <v>34.10875</v>
      </c>
      <c r="P444" s="29" t="s">
        <v>666</v>
      </c>
      <c r="Q444" s="29"/>
    </row>
    <row r="445" s="97" customFormat="1" ht="24" hidden="1" spans="1:17">
      <c r="A445" s="29">
        <v>6</v>
      </c>
      <c r="B445" s="29" t="s">
        <v>373</v>
      </c>
      <c r="C445" s="29" t="s">
        <v>1238</v>
      </c>
      <c r="D445" s="63" t="s">
        <v>618</v>
      </c>
      <c r="E445" s="29">
        <v>2017</v>
      </c>
      <c r="F445" s="33" t="s">
        <v>1239</v>
      </c>
      <c r="G445" s="66" t="s">
        <v>1240</v>
      </c>
      <c r="H445" s="37">
        <v>266.58</v>
      </c>
      <c r="I445" s="37">
        <v>266.58</v>
      </c>
      <c r="J445" s="37"/>
      <c r="K445" s="37"/>
      <c r="L445" s="37"/>
      <c r="M445" s="37"/>
      <c r="N445" s="37"/>
      <c r="O445" s="45">
        <f t="shared" si="35"/>
        <v>33.3225</v>
      </c>
      <c r="P445" s="29" t="s">
        <v>666</v>
      </c>
      <c r="Q445" s="29"/>
    </row>
    <row r="446" s="97" customFormat="1" ht="24" hidden="1" spans="1:17">
      <c r="A446" s="29">
        <v>7</v>
      </c>
      <c r="B446" s="29" t="s">
        <v>373</v>
      </c>
      <c r="C446" s="67" t="s">
        <v>1241</v>
      </c>
      <c r="D446" s="63" t="s">
        <v>618</v>
      </c>
      <c r="E446" s="29">
        <v>2017</v>
      </c>
      <c r="F446" s="33" t="s">
        <v>1242</v>
      </c>
      <c r="G446" s="66" t="s">
        <v>1243</v>
      </c>
      <c r="H446" s="37">
        <v>664.19</v>
      </c>
      <c r="I446" s="37">
        <v>664.19</v>
      </c>
      <c r="J446" s="37"/>
      <c r="K446" s="37"/>
      <c r="L446" s="37"/>
      <c r="M446" s="37"/>
      <c r="N446" s="37"/>
      <c r="O446" s="45">
        <f t="shared" si="35"/>
        <v>83.02375</v>
      </c>
      <c r="P446" s="29" t="s">
        <v>666</v>
      </c>
      <c r="Q446" s="29"/>
    </row>
    <row r="447" s="97" customFormat="1" ht="24" hidden="1" spans="1:17">
      <c r="A447" s="29">
        <v>8</v>
      </c>
      <c r="B447" s="29" t="s">
        <v>373</v>
      </c>
      <c r="C447" s="29" t="s">
        <v>1244</v>
      </c>
      <c r="D447" s="63" t="s">
        <v>618</v>
      </c>
      <c r="E447" s="29">
        <v>2017</v>
      </c>
      <c r="F447" s="69" t="s">
        <v>1245</v>
      </c>
      <c r="G447" s="70" t="s">
        <v>1246</v>
      </c>
      <c r="H447" s="37">
        <v>428.33</v>
      </c>
      <c r="I447" s="37">
        <v>300</v>
      </c>
      <c r="J447" s="37"/>
      <c r="K447" s="37"/>
      <c r="L447" s="37"/>
      <c r="M447" s="165"/>
      <c r="N447" s="37">
        <v>128.33</v>
      </c>
      <c r="O447" s="45" t="s">
        <v>29</v>
      </c>
      <c r="P447" s="29" t="s">
        <v>666</v>
      </c>
      <c r="Q447" s="29"/>
    </row>
    <row r="448" s="97" customFormat="1" ht="24" hidden="1" spans="1:17">
      <c r="A448" s="29">
        <v>9</v>
      </c>
      <c r="B448" s="29" t="s">
        <v>373</v>
      </c>
      <c r="C448" s="29" t="s">
        <v>1247</v>
      </c>
      <c r="D448" s="63" t="s">
        <v>618</v>
      </c>
      <c r="E448" s="29">
        <v>2017</v>
      </c>
      <c r="F448" s="29" t="s">
        <v>1248</v>
      </c>
      <c r="G448" s="70" t="s">
        <v>1249</v>
      </c>
      <c r="H448" s="37">
        <v>430.81</v>
      </c>
      <c r="I448" s="37">
        <v>300</v>
      </c>
      <c r="J448" s="37"/>
      <c r="K448" s="37"/>
      <c r="L448" s="37"/>
      <c r="M448" s="165"/>
      <c r="N448" s="37">
        <v>130.81</v>
      </c>
      <c r="O448" s="45" t="s">
        <v>29</v>
      </c>
      <c r="P448" s="29" t="s">
        <v>666</v>
      </c>
      <c r="Q448" s="29"/>
    </row>
    <row r="449" s="97" customFormat="1" ht="24" hidden="1" spans="1:17">
      <c r="A449" s="29">
        <v>10</v>
      </c>
      <c r="B449" s="29" t="s">
        <v>373</v>
      </c>
      <c r="C449" s="29" t="s">
        <v>1250</v>
      </c>
      <c r="D449" s="63" t="s">
        <v>618</v>
      </c>
      <c r="E449" s="29">
        <v>2017</v>
      </c>
      <c r="F449" s="29" t="s">
        <v>1242</v>
      </c>
      <c r="G449" s="70" t="s">
        <v>1251</v>
      </c>
      <c r="H449" s="37">
        <v>299.41</v>
      </c>
      <c r="I449" s="37">
        <v>299.41</v>
      </c>
      <c r="J449" s="37"/>
      <c r="K449" s="37"/>
      <c r="L449" s="37"/>
      <c r="M449" s="37"/>
      <c r="N449" s="37"/>
      <c r="O449" s="45" t="s">
        <v>29</v>
      </c>
      <c r="P449" s="29" t="s">
        <v>666</v>
      </c>
      <c r="Q449" s="29"/>
    </row>
    <row r="450" s="97" customFormat="1" ht="24" hidden="1" spans="1:17">
      <c r="A450" s="29">
        <v>11</v>
      </c>
      <c r="B450" s="29" t="s">
        <v>373</v>
      </c>
      <c r="C450" s="29" t="s">
        <v>1252</v>
      </c>
      <c r="D450" s="63" t="s">
        <v>618</v>
      </c>
      <c r="E450" s="29">
        <v>2017</v>
      </c>
      <c r="F450" s="69" t="s">
        <v>1253</v>
      </c>
      <c r="G450" s="32" t="s">
        <v>1254</v>
      </c>
      <c r="H450" s="37">
        <v>300</v>
      </c>
      <c r="I450" s="37">
        <v>300</v>
      </c>
      <c r="J450" s="37"/>
      <c r="K450" s="37"/>
      <c r="L450" s="37"/>
      <c r="M450" s="37"/>
      <c r="N450" s="37"/>
      <c r="O450" s="45" t="s">
        <v>29</v>
      </c>
      <c r="P450" s="29" t="s">
        <v>666</v>
      </c>
      <c r="Q450" s="29"/>
    </row>
    <row r="451" s="97" customFormat="1" ht="24" hidden="1" spans="1:17">
      <c r="A451" s="29">
        <v>12</v>
      </c>
      <c r="B451" s="29" t="s">
        <v>373</v>
      </c>
      <c r="C451" s="29" t="s">
        <v>1255</v>
      </c>
      <c r="D451" s="63" t="s">
        <v>618</v>
      </c>
      <c r="E451" s="29">
        <v>2017</v>
      </c>
      <c r="F451" s="69" t="s">
        <v>1256</v>
      </c>
      <c r="G451" s="32" t="s">
        <v>1257</v>
      </c>
      <c r="H451" s="37">
        <v>300</v>
      </c>
      <c r="I451" s="37">
        <v>300</v>
      </c>
      <c r="J451" s="37"/>
      <c r="K451" s="37"/>
      <c r="L451" s="37"/>
      <c r="M451" s="37"/>
      <c r="N451" s="37"/>
      <c r="O451" s="45" t="s">
        <v>29</v>
      </c>
      <c r="P451" s="29" t="s">
        <v>666</v>
      </c>
      <c r="Q451" s="29"/>
    </row>
    <row r="452" s="97" customFormat="1" ht="33.75" hidden="1" spans="1:17">
      <c r="A452" s="29">
        <v>13</v>
      </c>
      <c r="B452" s="29" t="s">
        <v>373</v>
      </c>
      <c r="C452" s="29" t="s">
        <v>1258</v>
      </c>
      <c r="D452" s="63" t="s">
        <v>618</v>
      </c>
      <c r="E452" s="29">
        <v>2017</v>
      </c>
      <c r="F452" s="69" t="s">
        <v>1259</v>
      </c>
      <c r="G452" s="70" t="s">
        <v>1260</v>
      </c>
      <c r="H452" s="37">
        <v>295.33</v>
      </c>
      <c r="I452" s="37">
        <v>295.33</v>
      </c>
      <c r="J452" s="37"/>
      <c r="K452" s="37"/>
      <c r="L452" s="37"/>
      <c r="M452" s="37"/>
      <c r="N452" s="37"/>
      <c r="O452" s="45" t="s">
        <v>29</v>
      </c>
      <c r="P452" s="29" t="s">
        <v>666</v>
      </c>
      <c r="Q452" s="29"/>
    </row>
    <row r="453" s="97" customFormat="1" ht="24" hidden="1" spans="1:17">
      <c r="A453" s="29">
        <v>14</v>
      </c>
      <c r="B453" s="29" t="s">
        <v>373</v>
      </c>
      <c r="C453" s="29" t="s">
        <v>1261</v>
      </c>
      <c r="D453" s="63" t="s">
        <v>618</v>
      </c>
      <c r="E453" s="29">
        <v>2017</v>
      </c>
      <c r="F453" s="69" t="s">
        <v>1262</v>
      </c>
      <c r="G453" s="32" t="s">
        <v>1263</v>
      </c>
      <c r="H453" s="37">
        <v>300</v>
      </c>
      <c r="I453" s="37">
        <v>300</v>
      </c>
      <c r="J453" s="37"/>
      <c r="K453" s="37"/>
      <c r="L453" s="37"/>
      <c r="M453" s="37"/>
      <c r="N453" s="37"/>
      <c r="O453" s="45" t="s">
        <v>29</v>
      </c>
      <c r="P453" s="29" t="s">
        <v>666</v>
      </c>
      <c r="Q453" s="29"/>
    </row>
    <row r="454" s="97" customFormat="1" ht="33.75" hidden="1" spans="1:17">
      <c r="A454" s="29">
        <v>15</v>
      </c>
      <c r="B454" s="29" t="s">
        <v>373</v>
      </c>
      <c r="C454" s="29" t="s">
        <v>1264</v>
      </c>
      <c r="D454" s="63" t="s">
        <v>618</v>
      </c>
      <c r="E454" s="29">
        <v>2017</v>
      </c>
      <c r="F454" s="69" t="s">
        <v>1265</v>
      </c>
      <c r="G454" s="32" t="s">
        <v>1266</v>
      </c>
      <c r="H454" s="37">
        <v>300</v>
      </c>
      <c r="I454" s="37">
        <v>300</v>
      </c>
      <c r="J454" s="37"/>
      <c r="K454" s="37"/>
      <c r="L454" s="37"/>
      <c r="M454" s="37"/>
      <c r="N454" s="37"/>
      <c r="O454" s="45" t="s">
        <v>29</v>
      </c>
      <c r="P454" s="29" t="s">
        <v>666</v>
      </c>
      <c r="Q454" s="29"/>
    </row>
    <row r="455" s="97" customFormat="1" ht="24" hidden="1" spans="1:17">
      <c r="A455" s="29">
        <v>16</v>
      </c>
      <c r="B455" s="29" t="s">
        <v>373</v>
      </c>
      <c r="C455" s="29" t="s">
        <v>1267</v>
      </c>
      <c r="D455" s="63" t="s">
        <v>618</v>
      </c>
      <c r="E455" s="29">
        <v>2017</v>
      </c>
      <c r="F455" s="69" t="s">
        <v>1268</v>
      </c>
      <c r="G455" s="32" t="s">
        <v>1269</v>
      </c>
      <c r="H455" s="37">
        <v>285.18</v>
      </c>
      <c r="I455" s="37">
        <v>285.18</v>
      </c>
      <c r="J455" s="37"/>
      <c r="K455" s="37"/>
      <c r="L455" s="37"/>
      <c r="M455" s="37"/>
      <c r="N455" s="37"/>
      <c r="O455" s="45" t="s">
        <v>29</v>
      </c>
      <c r="P455" s="29" t="s">
        <v>666</v>
      </c>
      <c r="Q455" s="29"/>
    </row>
    <row r="456" s="97" customFormat="1" ht="58" hidden="1" customHeight="1" spans="1:17">
      <c r="A456" s="29">
        <v>17</v>
      </c>
      <c r="B456" s="29" t="s">
        <v>373</v>
      </c>
      <c r="C456" s="29" t="s">
        <v>1270</v>
      </c>
      <c r="D456" s="63" t="s">
        <v>618</v>
      </c>
      <c r="E456" s="29">
        <v>2018</v>
      </c>
      <c r="F456" s="64" t="s">
        <v>1262</v>
      </c>
      <c r="G456" s="32" t="s">
        <v>1271</v>
      </c>
      <c r="H456" s="37">
        <v>1341.37</v>
      </c>
      <c r="I456" s="37">
        <v>1341.37</v>
      </c>
      <c r="J456" s="37"/>
      <c r="K456" s="37"/>
      <c r="L456" s="37"/>
      <c r="M456" s="37"/>
      <c r="N456" s="37"/>
      <c r="O456" s="71">
        <f t="shared" ref="O456:O458" si="36">I456/8</f>
        <v>167.67125</v>
      </c>
      <c r="P456" s="29" t="s">
        <v>666</v>
      </c>
      <c r="Q456" s="29"/>
    </row>
    <row r="457" s="97" customFormat="1" ht="24" hidden="1" spans="1:17">
      <c r="A457" s="29">
        <v>18</v>
      </c>
      <c r="B457" s="29" t="s">
        <v>373</v>
      </c>
      <c r="C457" s="29" t="s">
        <v>1272</v>
      </c>
      <c r="D457" s="63" t="s">
        <v>618</v>
      </c>
      <c r="E457" s="29">
        <v>2018</v>
      </c>
      <c r="F457" s="64" t="s">
        <v>65</v>
      </c>
      <c r="G457" s="65" t="s">
        <v>1273</v>
      </c>
      <c r="H457" s="37">
        <v>1891.72</v>
      </c>
      <c r="I457" s="37">
        <v>1891.72</v>
      </c>
      <c r="J457" s="37"/>
      <c r="K457" s="37"/>
      <c r="L457" s="37"/>
      <c r="M457" s="37"/>
      <c r="N457" s="37"/>
      <c r="O457" s="71">
        <f t="shared" si="36"/>
        <v>236.465</v>
      </c>
      <c r="P457" s="29" t="s">
        <v>666</v>
      </c>
      <c r="Q457" s="29"/>
    </row>
    <row r="458" s="97" customFormat="1" ht="24" hidden="1" spans="1:17">
      <c r="A458" s="29">
        <v>19</v>
      </c>
      <c r="B458" s="29" t="s">
        <v>373</v>
      </c>
      <c r="C458" s="29" t="s">
        <v>1274</v>
      </c>
      <c r="D458" s="63" t="s">
        <v>618</v>
      </c>
      <c r="E458" s="29">
        <v>2018</v>
      </c>
      <c r="F458" s="64" t="s">
        <v>65</v>
      </c>
      <c r="G458" s="32" t="s">
        <v>1275</v>
      </c>
      <c r="H458" s="37">
        <v>337</v>
      </c>
      <c r="I458" s="37">
        <v>337</v>
      </c>
      <c r="J458" s="37"/>
      <c r="K458" s="37"/>
      <c r="L458" s="37"/>
      <c r="M458" s="37"/>
      <c r="N458" s="37"/>
      <c r="O458" s="71">
        <f t="shared" si="36"/>
        <v>42.125</v>
      </c>
      <c r="P458" s="29" t="s">
        <v>666</v>
      </c>
      <c r="Q458" s="29"/>
    </row>
    <row r="459" s="100" customFormat="1" ht="23" hidden="1" customHeight="1" spans="1:17">
      <c r="A459" s="29">
        <v>20</v>
      </c>
      <c r="B459" s="29" t="s">
        <v>373</v>
      </c>
      <c r="C459" s="127" t="s">
        <v>745</v>
      </c>
      <c r="D459" s="29" t="s">
        <v>746</v>
      </c>
      <c r="E459" s="29">
        <v>2018</v>
      </c>
      <c r="F459" s="29" t="s">
        <v>747</v>
      </c>
      <c r="G459" s="32" t="s">
        <v>748</v>
      </c>
      <c r="H459" s="29">
        <v>7800</v>
      </c>
      <c r="I459" s="38"/>
      <c r="J459" s="38">
        <v>1560</v>
      </c>
      <c r="K459" s="29"/>
      <c r="L459" s="31"/>
      <c r="M459" s="31"/>
      <c r="N459" s="31">
        <f>H459-J459</f>
        <v>6240</v>
      </c>
      <c r="O459" s="45" t="s">
        <v>29</v>
      </c>
      <c r="P459" s="29" t="s">
        <v>666</v>
      </c>
      <c r="Q459" s="29"/>
    </row>
    <row r="460" s="98" customFormat="1" ht="22.5" hidden="1" customHeight="1" spans="1:17">
      <c r="A460" s="116" t="s">
        <v>1276</v>
      </c>
      <c r="B460" s="116"/>
      <c r="C460" s="116"/>
      <c r="D460" s="116"/>
      <c r="E460" s="117"/>
      <c r="F460" s="116"/>
      <c r="G460" s="116"/>
      <c r="H460" s="118">
        <f>SUM(H461,H485,H479,H496,H474,H494,H498)</f>
        <v>37458.05</v>
      </c>
      <c r="I460" s="118">
        <f>SUM(I461,I485,I479,I496,I474,I494,I498)</f>
        <v>27846.4</v>
      </c>
      <c r="J460" s="118"/>
      <c r="K460" s="118">
        <f>SUM(K461,K485,K479,K496,K474,K494,K498)</f>
        <v>1000</v>
      </c>
      <c r="L460" s="118">
        <f>SUM(L461,L485,L479,L496,L474,L494,L498)</f>
        <v>1960</v>
      </c>
      <c r="M460" s="118">
        <f>SUM(M461,M485,M479,M496,M474,M494,M498)</f>
        <v>6471.65</v>
      </c>
      <c r="N460" s="118">
        <f>SUM(N461,N485,N479,N496,N474,N494,N498)</f>
        <v>180</v>
      </c>
      <c r="O460" s="157">
        <f>SUM(O461,O485,O479,O496,O474,O494,O498)</f>
        <v>3428.29058333333</v>
      </c>
      <c r="P460" s="116"/>
      <c r="Q460" s="116"/>
    </row>
    <row r="461" s="99" customFormat="1" ht="22.5" hidden="1" customHeight="1" spans="1:17">
      <c r="A461" s="119" t="s">
        <v>476</v>
      </c>
      <c r="B461" s="120"/>
      <c r="C461" s="121"/>
      <c r="D461" s="122"/>
      <c r="E461" s="123"/>
      <c r="F461" s="122"/>
      <c r="G461" s="124"/>
      <c r="H461" s="125">
        <f>SUM(H462:H473)</f>
        <v>26693.61</v>
      </c>
      <c r="I461" s="125">
        <f>SUM(I462:I473)</f>
        <v>18316.64</v>
      </c>
      <c r="J461" s="125"/>
      <c r="K461" s="125">
        <f>SUM(K462:K473)</f>
        <v>1000</v>
      </c>
      <c r="L461" s="125">
        <f>SUM(L462:L473)</f>
        <v>1960</v>
      </c>
      <c r="M461" s="125">
        <f>SUM(M462:M473)</f>
        <v>5236.97</v>
      </c>
      <c r="N461" s="125">
        <f>SUM(N462:N473)</f>
        <v>180</v>
      </c>
      <c r="O461" s="140">
        <f>SUM(O462:O473)</f>
        <v>2612.07058333333</v>
      </c>
      <c r="P461" s="122"/>
      <c r="Q461" s="122"/>
    </row>
    <row r="462" s="100" customFormat="1" ht="36" hidden="1" spans="1:17">
      <c r="A462" s="26">
        <v>1</v>
      </c>
      <c r="B462" s="31" t="s">
        <v>115</v>
      </c>
      <c r="C462" s="29" t="s">
        <v>1277</v>
      </c>
      <c r="D462" s="29" t="s">
        <v>117</v>
      </c>
      <c r="E462" s="29">
        <v>2017</v>
      </c>
      <c r="F462" s="29" t="s">
        <v>1278</v>
      </c>
      <c r="G462" s="32" t="s">
        <v>1279</v>
      </c>
      <c r="H462" s="29">
        <v>694</v>
      </c>
      <c r="I462" s="38">
        <v>694</v>
      </c>
      <c r="J462" s="38"/>
      <c r="K462" s="29"/>
      <c r="L462" s="31"/>
      <c r="M462" s="46"/>
      <c r="N462" s="31"/>
      <c r="O462" s="45">
        <f>I462/8</f>
        <v>86.75</v>
      </c>
      <c r="P462" s="29" t="s">
        <v>1280</v>
      </c>
      <c r="Q462" s="29"/>
    </row>
    <row r="463" s="100" customFormat="1" ht="24" hidden="1" spans="1:17">
      <c r="A463" s="26">
        <v>2</v>
      </c>
      <c r="B463" s="31" t="s">
        <v>115</v>
      </c>
      <c r="C463" s="29" t="s">
        <v>1281</v>
      </c>
      <c r="D463" s="29" t="s">
        <v>1282</v>
      </c>
      <c r="E463" s="29">
        <v>2017</v>
      </c>
      <c r="F463" s="29" t="s">
        <v>679</v>
      </c>
      <c r="G463" s="32" t="s">
        <v>1283</v>
      </c>
      <c r="H463" s="29">
        <v>6800</v>
      </c>
      <c r="I463" s="38">
        <v>3600</v>
      </c>
      <c r="J463" s="38"/>
      <c r="K463" s="29"/>
      <c r="L463" s="31"/>
      <c r="M463" s="46">
        <v>3200</v>
      </c>
      <c r="N463" s="31"/>
      <c r="O463" s="45">
        <f>I463/8</f>
        <v>450</v>
      </c>
      <c r="P463" s="29" t="s">
        <v>1280</v>
      </c>
      <c r="Q463" s="29"/>
    </row>
    <row r="464" s="97" customFormat="1" ht="24" hidden="1" spans="1:17">
      <c r="A464" s="26">
        <v>3</v>
      </c>
      <c r="B464" s="26" t="s">
        <v>115</v>
      </c>
      <c r="C464" s="29" t="s">
        <v>1284</v>
      </c>
      <c r="D464" s="29" t="s">
        <v>1285</v>
      </c>
      <c r="E464" s="29">
        <v>2017</v>
      </c>
      <c r="F464" s="29" t="s">
        <v>722</v>
      </c>
      <c r="G464" s="32" t="s">
        <v>1286</v>
      </c>
      <c r="H464" s="29">
        <v>99.91</v>
      </c>
      <c r="I464" s="38">
        <v>99.91</v>
      </c>
      <c r="J464" s="38"/>
      <c r="K464" s="29"/>
      <c r="L464" s="31"/>
      <c r="M464" s="46"/>
      <c r="N464" s="31"/>
      <c r="O464" s="45" t="s">
        <v>29</v>
      </c>
      <c r="P464" s="29" t="s">
        <v>1280</v>
      </c>
      <c r="Q464" s="29"/>
    </row>
    <row r="465" s="97" customFormat="1" ht="36" hidden="1" spans="1:17">
      <c r="A465" s="26">
        <v>4</v>
      </c>
      <c r="B465" s="26" t="s">
        <v>115</v>
      </c>
      <c r="C465" s="27" t="s">
        <v>1287</v>
      </c>
      <c r="D465" s="29" t="s">
        <v>1288</v>
      </c>
      <c r="E465" s="29">
        <v>2017</v>
      </c>
      <c r="F465" s="27" t="s">
        <v>696</v>
      </c>
      <c r="G465" s="30" t="s">
        <v>1289</v>
      </c>
      <c r="H465" s="29">
        <v>299.74</v>
      </c>
      <c r="I465" s="38">
        <v>299.74</v>
      </c>
      <c r="J465" s="38"/>
      <c r="K465" s="29"/>
      <c r="L465" s="31"/>
      <c r="M465" s="46"/>
      <c r="N465" s="31"/>
      <c r="O465" s="45" t="s">
        <v>29</v>
      </c>
      <c r="P465" s="29" t="s">
        <v>1280</v>
      </c>
      <c r="Q465" s="29"/>
    </row>
    <row r="466" s="100" customFormat="1" ht="24" hidden="1" spans="1:17">
      <c r="A466" s="26">
        <v>5</v>
      </c>
      <c r="B466" s="31" t="s">
        <v>115</v>
      </c>
      <c r="C466" s="29" t="s">
        <v>1290</v>
      </c>
      <c r="D466" s="29" t="s">
        <v>1291</v>
      </c>
      <c r="E466" s="29">
        <v>2017</v>
      </c>
      <c r="F466" s="29" t="s">
        <v>1292</v>
      </c>
      <c r="G466" s="32" t="s">
        <v>1293</v>
      </c>
      <c r="H466" s="29">
        <v>3996.97</v>
      </c>
      <c r="I466" s="38"/>
      <c r="J466" s="38"/>
      <c r="K466" s="29"/>
      <c r="L466" s="31">
        <v>1960</v>
      </c>
      <c r="M466" s="31">
        <v>2036.97</v>
      </c>
      <c r="N466" s="31"/>
      <c r="O466" s="45">
        <f>H466/8</f>
        <v>499.62125</v>
      </c>
      <c r="P466" s="29" t="s">
        <v>1280</v>
      </c>
      <c r="Q466" s="29"/>
    </row>
    <row r="467" s="97" customFormat="1" ht="27" hidden="1" customHeight="1" spans="1:17">
      <c r="A467" s="26">
        <v>6</v>
      </c>
      <c r="B467" s="31" t="s">
        <v>115</v>
      </c>
      <c r="C467" s="29" t="s">
        <v>1294</v>
      </c>
      <c r="D467" s="29" t="s">
        <v>1295</v>
      </c>
      <c r="E467" s="29">
        <v>2018</v>
      </c>
      <c r="F467" s="28" t="s">
        <v>696</v>
      </c>
      <c r="G467" s="36" t="s">
        <v>1296</v>
      </c>
      <c r="H467" s="29">
        <v>1180</v>
      </c>
      <c r="I467" s="46"/>
      <c r="J467" s="46"/>
      <c r="K467" s="31">
        <v>1000</v>
      </c>
      <c r="L467" s="31"/>
      <c r="M467" s="31"/>
      <c r="N467" s="31">
        <v>180</v>
      </c>
      <c r="O467" s="45">
        <v>405</v>
      </c>
      <c r="P467" s="28" t="s">
        <v>1280</v>
      </c>
      <c r="Q467" s="29"/>
    </row>
    <row r="468" s="97" customFormat="1" ht="49" hidden="1" customHeight="1" spans="1:17">
      <c r="A468" s="26">
        <v>7</v>
      </c>
      <c r="B468" s="29" t="s">
        <v>131</v>
      </c>
      <c r="C468" s="29" t="s">
        <v>1297</v>
      </c>
      <c r="D468" s="29" t="s">
        <v>750</v>
      </c>
      <c r="E468" s="29">
        <v>2017</v>
      </c>
      <c r="F468" s="29" t="s">
        <v>47</v>
      </c>
      <c r="G468" s="32" t="s">
        <v>1298</v>
      </c>
      <c r="H468" s="37">
        <v>445.63</v>
      </c>
      <c r="I468" s="37">
        <v>445.63</v>
      </c>
      <c r="J468" s="37"/>
      <c r="K468" s="37"/>
      <c r="L468" s="37"/>
      <c r="M468" s="37"/>
      <c r="N468" s="37"/>
      <c r="O468" s="47">
        <f t="shared" ref="O468:O470" si="37">I468/8</f>
        <v>55.70375</v>
      </c>
      <c r="P468" s="29" t="s">
        <v>1280</v>
      </c>
      <c r="Q468" s="29" t="s">
        <v>1299</v>
      </c>
    </row>
    <row r="469" s="97" customFormat="1" ht="44" hidden="1" customHeight="1" spans="1:17">
      <c r="A469" s="26">
        <v>8</v>
      </c>
      <c r="B469" s="29" t="s">
        <v>131</v>
      </c>
      <c r="C469" s="29" t="s">
        <v>1300</v>
      </c>
      <c r="D469" s="29" t="s">
        <v>750</v>
      </c>
      <c r="E469" s="29">
        <v>2017</v>
      </c>
      <c r="F469" s="29" t="s">
        <v>47</v>
      </c>
      <c r="G469" s="32" t="s">
        <v>1301</v>
      </c>
      <c r="H469" s="37">
        <v>3340.63</v>
      </c>
      <c r="I469" s="37">
        <v>3340.63</v>
      </c>
      <c r="J469" s="37"/>
      <c r="K469" s="37"/>
      <c r="L469" s="37"/>
      <c r="M469" s="37"/>
      <c r="N469" s="37"/>
      <c r="O469" s="47">
        <f t="shared" si="37"/>
        <v>417.57875</v>
      </c>
      <c r="P469" s="29" t="s">
        <v>1280</v>
      </c>
      <c r="Q469" s="29" t="s">
        <v>1299</v>
      </c>
    </row>
    <row r="470" s="97" customFormat="1" ht="50" hidden="1" customHeight="1" spans="1:17">
      <c r="A470" s="26">
        <v>9</v>
      </c>
      <c r="B470" s="29" t="s">
        <v>131</v>
      </c>
      <c r="C470" s="29" t="s">
        <v>1302</v>
      </c>
      <c r="D470" s="29" t="s">
        <v>750</v>
      </c>
      <c r="E470" s="29">
        <v>2017</v>
      </c>
      <c r="F470" s="29" t="s">
        <v>47</v>
      </c>
      <c r="G470" s="32" t="s">
        <v>1303</v>
      </c>
      <c r="H470" s="37">
        <v>713.74</v>
      </c>
      <c r="I470" s="37">
        <v>713.74</v>
      </c>
      <c r="J470" s="37"/>
      <c r="K470" s="37"/>
      <c r="L470" s="37"/>
      <c r="M470" s="37"/>
      <c r="N470" s="37"/>
      <c r="O470" s="47">
        <f t="shared" si="37"/>
        <v>89.2175</v>
      </c>
      <c r="P470" s="29" t="s">
        <v>1280</v>
      </c>
      <c r="Q470" s="29" t="s">
        <v>1299</v>
      </c>
    </row>
    <row r="471" s="97" customFormat="1" ht="33.75" hidden="1" spans="1:17">
      <c r="A471" s="26">
        <v>10</v>
      </c>
      <c r="B471" s="33" t="s">
        <v>131</v>
      </c>
      <c r="C471" s="153" t="s">
        <v>1304</v>
      </c>
      <c r="D471" s="33" t="s">
        <v>37</v>
      </c>
      <c r="E471" s="29">
        <v>2018</v>
      </c>
      <c r="F471" s="29" t="s">
        <v>136</v>
      </c>
      <c r="G471" s="32" t="s">
        <v>1305</v>
      </c>
      <c r="H471" s="38">
        <v>4974.53</v>
      </c>
      <c r="I471" s="38">
        <v>4974.53</v>
      </c>
      <c r="J471" s="38"/>
      <c r="K471" s="38"/>
      <c r="L471" s="38"/>
      <c r="M471" s="38"/>
      <c r="N471" s="38"/>
      <c r="O471" s="45">
        <f t="shared" ref="O471:O473" si="38">I471/15</f>
        <v>331.635333333333</v>
      </c>
      <c r="P471" s="29" t="s">
        <v>1280</v>
      </c>
      <c r="Q471" s="33"/>
    </row>
    <row r="472" s="97" customFormat="1" ht="71" hidden="1" customHeight="1" spans="1:17">
      <c r="A472" s="26">
        <v>11</v>
      </c>
      <c r="B472" s="33" t="s">
        <v>131</v>
      </c>
      <c r="C472" s="194" t="s">
        <v>1306</v>
      </c>
      <c r="D472" s="195" t="s">
        <v>37</v>
      </c>
      <c r="E472" s="29">
        <v>2018</v>
      </c>
      <c r="F472" s="196" t="s">
        <v>136</v>
      </c>
      <c r="G472" s="197" t="s">
        <v>1307</v>
      </c>
      <c r="H472" s="198">
        <v>2160.17</v>
      </c>
      <c r="I472" s="198">
        <v>2160.17</v>
      </c>
      <c r="J472" s="198"/>
      <c r="K472" s="198"/>
      <c r="L472" s="198"/>
      <c r="M472" s="198"/>
      <c r="N472" s="198"/>
      <c r="O472" s="45">
        <f t="shared" si="38"/>
        <v>144.011333333333</v>
      </c>
      <c r="P472" s="29" t="s">
        <v>1280</v>
      </c>
      <c r="Q472" s="33"/>
    </row>
    <row r="473" s="97" customFormat="1" ht="56.25" hidden="1" spans="1:17">
      <c r="A473" s="26">
        <v>12</v>
      </c>
      <c r="B473" s="33" t="s">
        <v>131</v>
      </c>
      <c r="C473" s="153" t="s">
        <v>1308</v>
      </c>
      <c r="D473" s="33" t="s">
        <v>37</v>
      </c>
      <c r="E473" s="29">
        <v>2018</v>
      </c>
      <c r="F473" s="29" t="s">
        <v>136</v>
      </c>
      <c r="G473" s="32" t="s">
        <v>1309</v>
      </c>
      <c r="H473" s="38">
        <v>1988.29</v>
      </c>
      <c r="I473" s="38">
        <v>1988.29</v>
      </c>
      <c r="J473" s="38"/>
      <c r="K473" s="38"/>
      <c r="L473" s="38"/>
      <c r="M473" s="38"/>
      <c r="N473" s="38"/>
      <c r="O473" s="45">
        <f t="shared" si="38"/>
        <v>132.552666666667</v>
      </c>
      <c r="P473" s="29" t="s">
        <v>1280</v>
      </c>
      <c r="Q473" s="33"/>
    </row>
    <row r="474" s="99" customFormat="1" ht="22.5" hidden="1" customHeight="1" spans="1:17">
      <c r="A474" s="137" t="s">
        <v>1310</v>
      </c>
      <c r="B474" s="138"/>
      <c r="C474" s="139"/>
      <c r="D474" s="140"/>
      <c r="E474" s="123"/>
      <c r="F474" s="140"/>
      <c r="G474" s="141"/>
      <c r="H474" s="125">
        <f>SUM(H475:H478)</f>
        <v>3565.32</v>
      </c>
      <c r="I474" s="125">
        <f>SUM(I475:I478)</f>
        <v>2938.43</v>
      </c>
      <c r="J474" s="125"/>
      <c r="K474" s="125"/>
      <c r="L474" s="125"/>
      <c r="M474" s="125">
        <f>SUM(M475:M478)</f>
        <v>626.89</v>
      </c>
      <c r="N474" s="125"/>
      <c r="O474" s="140">
        <f>SUM(O475:O478)</f>
        <v>367.30375</v>
      </c>
      <c r="P474" s="122"/>
      <c r="Q474" s="122"/>
    </row>
    <row r="475" s="97" customFormat="1" ht="33.75" hidden="1" spans="1:17">
      <c r="A475" s="76">
        <v>1</v>
      </c>
      <c r="B475" s="77" t="s">
        <v>76</v>
      </c>
      <c r="C475" s="77" t="s">
        <v>1311</v>
      </c>
      <c r="D475" s="77" t="s">
        <v>1312</v>
      </c>
      <c r="E475" s="29">
        <v>2016</v>
      </c>
      <c r="F475" s="77" t="s">
        <v>540</v>
      </c>
      <c r="G475" s="78" t="s">
        <v>1313</v>
      </c>
      <c r="H475" s="79">
        <v>659.89</v>
      </c>
      <c r="I475" s="79">
        <v>198</v>
      </c>
      <c r="J475" s="79"/>
      <c r="K475" s="79"/>
      <c r="L475" s="79"/>
      <c r="M475" s="79">
        <v>461.89</v>
      </c>
      <c r="N475" s="79"/>
      <c r="O475" s="47">
        <f>I475/8</f>
        <v>24.75</v>
      </c>
      <c r="P475" s="29" t="s">
        <v>1280</v>
      </c>
      <c r="Q475" s="29"/>
    </row>
    <row r="476" s="97" customFormat="1" ht="24" hidden="1" spans="1:17">
      <c r="A476" s="76">
        <v>2</v>
      </c>
      <c r="B476" s="77" t="s">
        <v>76</v>
      </c>
      <c r="C476" s="77" t="s">
        <v>1314</v>
      </c>
      <c r="D476" s="77" t="s">
        <v>1315</v>
      </c>
      <c r="E476" s="29">
        <v>2017</v>
      </c>
      <c r="F476" s="77" t="s">
        <v>1316</v>
      </c>
      <c r="G476" s="78" t="s">
        <v>1317</v>
      </c>
      <c r="H476" s="79">
        <v>550</v>
      </c>
      <c r="I476" s="79">
        <v>385</v>
      </c>
      <c r="J476" s="79"/>
      <c r="K476" s="79"/>
      <c r="L476" s="79"/>
      <c r="M476" s="79">
        <v>165</v>
      </c>
      <c r="N476" s="79"/>
      <c r="O476" s="47">
        <f>I476/8</f>
        <v>48.125</v>
      </c>
      <c r="P476" s="29" t="s">
        <v>1280</v>
      </c>
      <c r="Q476" s="29"/>
    </row>
    <row r="477" s="97" customFormat="1" ht="24" hidden="1" spans="1:17">
      <c r="A477" s="76">
        <v>3</v>
      </c>
      <c r="B477" s="77" t="s">
        <v>76</v>
      </c>
      <c r="C477" s="83" t="s">
        <v>1318</v>
      </c>
      <c r="D477" s="73" t="s">
        <v>255</v>
      </c>
      <c r="E477" s="29">
        <v>2018</v>
      </c>
      <c r="F477" s="84" t="s">
        <v>1319</v>
      </c>
      <c r="G477" s="78" t="s">
        <v>1320</v>
      </c>
      <c r="H477" s="79">
        <v>379.42</v>
      </c>
      <c r="I477" s="79">
        <v>379.42</v>
      </c>
      <c r="J477" s="79"/>
      <c r="K477" s="79"/>
      <c r="L477" s="79"/>
      <c r="M477" s="79"/>
      <c r="N477" s="79"/>
      <c r="O477" s="47">
        <f>I477/8</f>
        <v>47.4275</v>
      </c>
      <c r="P477" s="29" t="s">
        <v>1280</v>
      </c>
      <c r="Q477" s="29"/>
    </row>
    <row r="478" s="97" customFormat="1" ht="56.25" hidden="1" spans="1:17">
      <c r="A478" s="76">
        <v>4</v>
      </c>
      <c r="B478" s="77" t="s">
        <v>76</v>
      </c>
      <c r="C478" s="83" t="s">
        <v>1321</v>
      </c>
      <c r="D478" s="73" t="s">
        <v>1322</v>
      </c>
      <c r="E478" s="29">
        <v>2018</v>
      </c>
      <c r="F478" s="84" t="s">
        <v>1323</v>
      </c>
      <c r="G478" s="78" t="s">
        <v>1324</v>
      </c>
      <c r="H478" s="79">
        <v>1976.01</v>
      </c>
      <c r="I478" s="79">
        <v>1976.01</v>
      </c>
      <c r="J478" s="79"/>
      <c r="K478" s="79"/>
      <c r="L478" s="79"/>
      <c r="M478" s="79"/>
      <c r="N478" s="79"/>
      <c r="O478" s="47">
        <f>I478/8</f>
        <v>247.00125</v>
      </c>
      <c r="P478" s="29" t="s">
        <v>1280</v>
      </c>
      <c r="Q478" s="29"/>
    </row>
    <row r="479" s="99" customFormat="1" ht="22.5" hidden="1" customHeight="1" spans="1:17">
      <c r="A479" s="119" t="s">
        <v>1325</v>
      </c>
      <c r="B479" s="120"/>
      <c r="C479" s="121"/>
      <c r="D479" s="122"/>
      <c r="E479" s="128"/>
      <c r="F479" s="129"/>
      <c r="G479" s="130"/>
      <c r="H479" s="125">
        <f>SUM(H480:H484)</f>
        <v>3031.59</v>
      </c>
      <c r="I479" s="125">
        <f>SUM(I480:I484)</f>
        <v>2699.6</v>
      </c>
      <c r="J479" s="125"/>
      <c r="K479" s="125"/>
      <c r="L479" s="125"/>
      <c r="M479" s="125">
        <f>SUM(M480:M484)</f>
        <v>331.99</v>
      </c>
      <c r="N479" s="125"/>
      <c r="O479" s="140">
        <f>SUM(O480:O484)</f>
        <v>187.45</v>
      </c>
      <c r="P479" s="122"/>
      <c r="Q479" s="122"/>
    </row>
    <row r="480" s="97" customFormat="1" ht="33.75" hidden="1" spans="1:17">
      <c r="A480" s="28">
        <v>1</v>
      </c>
      <c r="B480" s="29" t="s">
        <v>41</v>
      </c>
      <c r="C480" s="29" t="s">
        <v>1326</v>
      </c>
      <c r="D480" s="29" t="s">
        <v>43</v>
      </c>
      <c r="E480" s="29">
        <v>2017</v>
      </c>
      <c r="F480" s="29" t="s">
        <v>65</v>
      </c>
      <c r="G480" s="32" t="s">
        <v>1327</v>
      </c>
      <c r="H480" s="37">
        <v>1499.6</v>
      </c>
      <c r="I480" s="37">
        <v>1499.6</v>
      </c>
      <c r="J480" s="37"/>
      <c r="K480" s="37"/>
      <c r="L480" s="37"/>
      <c r="M480" s="37"/>
      <c r="N480" s="58"/>
      <c r="O480" s="72">
        <f>I480/8</f>
        <v>187.45</v>
      </c>
      <c r="P480" s="28" t="s">
        <v>1280</v>
      </c>
      <c r="Q480" s="29"/>
    </row>
    <row r="481" s="97" customFormat="1" ht="24" hidden="1" spans="1:17">
      <c r="A481" s="28">
        <v>2</v>
      </c>
      <c r="B481" s="29" t="s">
        <v>41</v>
      </c>
      <c r="C481" s="28" t="s">
        <v>1328</v>
      </c>
      <c r="D481" s="28" t="s">
        <v>43</v>
      </c>
      <c r="E481" s="29">
        <v>2017</v>
      </c>
      <c r="F481" s="28" t="s">
        <v>1329</v>
      </c>
      <c r="G481" s="36" t="s">
        <v>1330</v>
      </c>
      <c r="H481" s="58">
        <v>300</v>
      </c>
      <c r="I481" s="58">
        <v>300</v>
      </c>
      <c r="J481" s="58"/>
      <c r="K481" s="58"/>
      <c r="L481" s="58"/>
      <c r="M481" s="58"/>
      <c r="N481" s="58"/>
      <c r="O481" s="45" t="s">
        <v>29</v>
      </c>
      <c r="P481" s="28" t="s">
        <v>1280</v>
      </c>
      <c r="Q481" s="29"/>
    </row>
    <row r="482" s="97" customFormat="1" ht="24" hidden="1" spans="1:17">
      <c r="A482" s="28">
        <v>3</v>
      </c>
      <c r="B482" s="29" t="s">
        <v>41</v>
      </c>
      <c r="C482" s="28" t="s">
        <v>1331</v>
      </c>
      <c r="D482" s="28" t="s">
        <v>43</v>
      </c>
      <c r="E482" s="29">
        <v>2017</v>
      </c>
      <c r="F482" s="28" t="s">
        <v>1332</v>
      </c>
      <c r="G482" s="36" t="s">
        <v>1333</v>
      </c>
      <c r="H482" s="58">
        <v>420</v>
      </c>
      <c r="I482" s="58">
        <v>300</v>
      </c>
      <c r="J482" s="58"/>
      <c r="K482" s="58"/>
      <c r="L482" s="58"/>
      <c r="M482" s="58">
        <v>120</v>
      </c>
      <c r="N482" s="58"/>
      <c r="O482" s="45" t="s">
        <v>29</v>
      </c>
      <c r="P482" s="28" t="s">
        <v>1280</v>
      </c>
      <c r="Q482" s="29"/>
    </row>
    <row r="483" s="100" customFormat="1" ht="24" hidden="1" spans="1:17">
      <c r="A483" s="28">
        <v>4</v>
      </c>
      <c r="B483" s="29" t="s">
        <v>41</v>
      </c>
      <c r="C483" s="29" t="s">
        <v>1334</v>
      </c>
      <c r="D483" s="29" t="s">
        <v>43</v>
      </c>
      <c r="E483" s="29">
        <v>2017</v>
      </c>
      <c r="F483" s="29" t="s">
        <v>1335</v>
      </c>
      <c r="G483" s="32" t="s">
        <v>1336</v>
      </c>
      <c r="H483" s="37">
        <v>419.99</v>
      </c>
      <c r="I483" s="37">
        <v>300</v>
      </c>
      <c r="J483" s="37"/>
      <c r="K483" s="37"/>
      <c r="L483" s="37"/>
      <c r="M483" s="37">
        <v>119.99</v>
      </c>
      <c r="N483" s="37"/>
      <c r="O483" s="45" t="s">
        <v>29</v>
      </c>
      <c r="P483" s="29" t="s">
        <v>1280</v>
      </c>
      <c r="Q483" s="29"/>
    </row>
    <row r="484" s="97" customFormat="1" ht="24" hidden="1" spans="1:17">
      <c r="A484" s="28">
        <v>5</v>
      </c>
      <c r="B484" s="29" t="s">
        <v>41</v>
      </c>
      <c r="C484" s="28" t="s">
        <v>1337</v>
      </c>
      <c r="D484" s="28" t="s">
        <v>43</v>
      </c>
      <c r="E484" s="29">
        <v>2017</v>
      </c>
      <c r="F484" s="28" t="s">
        <v>1338</v>
      </c>
      <c r="G484" s="36" t="s">
        <v>1339</v>
      </c>
      <c r="H484" s="58">
        <v>392</v>
      </c>
      <c r="I484" s="58">
        <v>300</v>
      </c>
      <c r="J484" s="58"/>
      <c r="K484" s="58"/>
      <c r="L484" s="58"/>
      <c r="M484" s="58">
        <v>92</v>
      </c>
      <c r="N484" s="58"/>
      <c r="O484" s="45" t="s">
        <v>29</v>
      </c>
      <c r="P484" s="28" t="s">
        <v>1280</v>
      </c>
      <c r="Q484" s="29"/>
    </row>
    <row r="485" s="98" customFormat="1" ht="22.5" hidden="1" customHeight="1" spans="1:17">
      <c r="A485" s="132" t="s">
        <v>1340</v>
      </c>
      <c r="B485" s="133"/>
      <c r="C485" s="134"/>
      <c r="D485" s="129"/>
      <c r="E485" s="135"/>
      <c r="F485" s="129"/>
      <c r="G485" s="130"/>
      <c r="H485" s="136">
        <f>SUM(H486:H493)</f>
        <v>2675.8</v>
      </c>
      <c r="I485" s="136">
        <f>SUM(I486:I493)</f>
        <v>2400</v>
      </c>
      <c r="J485" s="136"/>
      <c r="K485" s="136"/>
      <c r="L485" s="136"/>
      <c r="M485" s="136">
        <f>SUM(M486:M493)</f>
        <v>275.8</v>
      </c>
      <c r="N485" s="136"/>
      <c r="O485" s="183">
        <f>SUM(O486:O493)</f>
        <v>75</v>
      </c>
      <c r="P485" s="129"/>
      <c r="Q485" s="122"/>
    </row>
    <row r="486" s="100" customFormat="1" ht="24" hidden="1" spans="1:17">
      <c r="A486" s="31">
        <v>1</v>
      </c>
      <c r="B486" s="31" t="s">
        <v>62</v>
      </c>
      <c r="C486" s="29" t="s">
        <v>1341</v>
      </c>
      <c r="D486" s="29" t="s">
        <v>572</v>
      </c>
      <c r="E486" s="29">
        <v>2017</v>
      </c>
      <c r="F486" s="29" t="s">
        <v>65</v>
      </c>
      <c r="G486" s="32" t="s">
        <v>1342</v>
      </c>
      <c r="H486" s="29">
        <v>200</v>
      </c>
      <c r="I486" s="29">
        <v>200</v>
      </c>
      <c r="J486" s="29"/>
      <c r="K486" s="29"/>
      <c r="L486" s="31"/>
      <c r="M486" s="31"/>
      <c r="N486" s="31"/>
      <c r="O486" s="45">
        <f>I486/8</f>
        <v>25</v>
      </c>
      <c r="P486" s="29" t="s">
        <v>1280</v>
      </c>
      <c r="Q486" s="29"/>
    </row>
    <row r="487" s="97" customFormat="1" ht="33.75" hidden="1" spans="1:17">
      <c r="A487" s="31">
        <v>2</v>
      </c>
      <c r="B487" s="26" t="s">
        <v>62</v>
      </c>
      <c r="C487" s="29" t="s">
        <v>1343</v>
      </c>
      <c r="D487" s="29" t="s">
        <v>634</v>
      </c>
      <c r="E487" s="29">
        <v>2017</v>
      </c>
      <c r="F487" s="29" t="s">
        <v>635</v>
      </c>
      <c r="G487" s="32" t="s">
        <v>1344</v>
      </c>
      <c r="H487" s="29">
        <v>300</v>
      </c>
      <c r="I487" s="29">
        <v>300</v>
      </c>
      <c r="J487" s="29"/>
      <c r="K487" s="29"/>
      <c r="L487" s="31"/>
      <c r="M487" s="31"/>
      <c r="N487" s="31"/>
      <c r="O487" s="45" t="s">
        <v>29</v>
      </c>
      <c r="P487" s="28" t="s">
        <v>1280</v>
      </c>
      <c r="Q487" s="28"/>
    </row>
    <row r="488" s="97" customFormat="1" ht="36" hidden="1" spans="1:17">
      <c r="A488" s="31">
        <v>3</v>
      </c>
      <c r="B488" s="26" t="s">
        <v>62</v>
      </c>
      <c r="C488" s="29" t="s">
        <v>1345</v>
      </c>
      <c r="D488" s="29" t="s">
        <v>1346</v>
      </c>
      <c r="E488" s="29">
        <v>2017</v>
      </c>
      <c r="F488" s="29" t="s">
        <v>1347</v>
      </c>
      <c r="G488" s="32" t="s">
        <v>1348</v>
      </c>
      <c r="H488" s="29">
        <v>300</v>
      </c>
      <c r="I488" s="29">
        <v>300</v>
      </c>
      <c r="J488" s="29"/>
      <c r="K488" s="29"/>
      <c r="L488" s="31"/>
      <c r="M488" s="31"/>
      <c r="N488" s="31"/>
      <c r="O488" s="45" t="s">
        <v>29</v>
      </c>
      <c r="P488" s="28" t="s">
        <v>1280</v>
      </c>
      <c r="Q488" s="28"/>
    </row>
    <row r="489" s="97" customFormat="1" ht="24" hidden="1" spans="1:17">
      <c r="A489" s="31">
        <v>4</v>
      </c>
      <c r="B489" s="26" t="s">
        <v>62</v>
      </c>
      <c r="C489" s="29" t="s">
        <v>1349</v>
      </c>
      <c r="D489" s="29" t="s">
        <v>1350</v>
      </c>
      <c r="E489" s="29">
        <v>2017</v>
      </c>
      <c r="F489" s="29" t="s">
        <v>569</v>
      </c>
      <c r="G489" s="32" t="s">
        <v>1351</v>
      </c>
      <c r="H489" s="29">
        <v>300</v>
      </c>
      <c r="I489" s="29">
        <v>300</v>
      </c>
      <c r="J489" s="29"/>
      <c r="K489" s="29"/>
      <c r="L489" s="31"/>
      <c r="M489" s="31"/>
      <c r="N489" s="31"/>
      <c r="O489" s="45" t="s">
        <v>29</v>
      </c>
      <c r="P489" s="28" t="s">
        <v>1280</v>
      </c>
      <c r="Q489" s="28"/>
    </row>
    <row r="490" s="97" customFormat="1" ht="24" hidden="1" spans="1:17">
      <c r="A490" s="31">
        <v>5</v>
      </c>
      <c r="B490" s="26" t="s">
        <v>62</v>
      </c>
      <c r="C490" s="29" t="s">
        <v>1352</v>
      </c>
      <c r="D490" s="29" t="s">
        <v>369</v>
      </c>
      <c r="E490" s="29">
        <v>2017</v>
      </c>
      <c r="F490" s="29" t="s">
        <v>370</v>
      </c>
      <c r="G490" s="32" t="s">
        <v>1353</v>
      </c>
      <c r="H490" s="29">
        <v>575.8</v>
      </c>
      <c r="I490" s="29">
        <v>300</v>
      </c>
      <c r="J490" s="29"/>
      <c r="K490" s="29"/>
      <c r="L490" s="31"/>
      <c r="M490" s="31">
        <v>275.8</v>
      </c>
      <c r="N490" s="31"/>
      <c r="O490" s="45" t="s">
        <v>29</v>
      </c>
      <c r="P490" s="29" t="s">
        <v>1280</v>
      </c>
      <c r="Q490" s="29"/>
    </row>
    <row r="491" s="97" customFormat="1" ht="24" hidden="1" spans="1:17">
      <c r="A491" s="31">
        <v>6</v>
      </c>
      <c r="B491" s="26" t="s">
        <v>62</v>
      </c>
      <c r="C491" s="29" t="s">
        <v>1354</v>
      </c>
      <c r="D491" s="29" t="s">
        <v>628</v>
      </c>
      <c r="E491" s="29">
        <v>2017</v>
      </c>
      <c r="F491" s="29" t="s">
        <v>1355</v>
      </c>
      <c r="G491" s="32" t="s">
        <v>1356</v>
      </c>
      <c r="H491" s="29">
        <v>300</v>
      </c>
      <c r="I491" s="29">
        <v>300</v>
      </c>
      <c r="J491" s="29"/>
      <c r="K491" s="29"/>
      <c r="L491" s="31"/>
      <c r="M491" s="31"/>
      <c r="N491" s="31"/>
      <c r="O491" s="45" t="s">
        <v>29</v>
      </c>
      <c r="P491" s="28" t="s">
        <v>1280</v>
      </c>
      <c r="Q491" s="28"/>
    </row>
    <row r="492" s="97" customFormat="1" ht="48" hidden="1" spans="1:17">
      <c r="A492" s="31">
        <v>7</v>
      </c>
      <c r="B492" s="26" t="s">
        <v>62</v>
      </c>
      <c r="C492" s="29" t="s">
        <v>1357</v>
      </c>
      <c r="D492" s="29" t="s">
        <v>1358</v>
      </c>
      <c r="E492" s="29">
        <v>2017</v>
      </c>
      <c r="F492" s="29" t="s">
        <v>1359</v>
      </c>
      <c r="G492" s="32" t="s">
        <v>1360</v>
      </c>
      <c r="H492" s="29">
        <v>300</v>
      </c>
      <c r="I492" s="29">
        <v>300</v>
      </c>
      <c r="J492" s="29"/>
      <c r="K492" s="29"/>
      <c r="L492" s="31"/>
      <c r="M492" s="31"/>
      <c r="N492" s="31"/>
      <c r="O492" s="45" t="s">
        <v>29</v>
      </c>
      <c r="P492" s="28" t="s">
        <v>1280</v>
      </c>
      <c r="Q492" s="28"/>
    </row>
    <row r="493" s="97" customFormat="1" ht="24" hidden="1" spans="1:17">
      <c r="A493" s="31">
        <v>8</v>
      </c>
      <c r="B493" s="31" t="s">
        <v>62</v>
      </c>
      <c r="C493" s="29" t="s">
        <v>1361</v>
      </c>
      <c r="D493" s="28" t="s">
        <v>792</v>
      </c>
      <c r="E493" s="29">
        <v>2018</v>
      </c>
      <c r="F493" s="29" t="s">
        <v>569</v>
      </c>
      <c r="G493" s="32" t="s">
        <v>1362</v>
      </c>
      <c r="H493" s="29">
        <v>400</v>
      </c>
      <c r="I493" s="29">
        <v>400</v>
      </c>
      <c r="J493" s="29"/>
      <c r="K493" s="26"/>
      <c r="L493" s="26"/>
      <c r="M493" s="26"/>
      <c r="N493" s="26"/>
      <c r="O493" s="45">
        <f>I493/8</f>
        <v>50</v>
      </c>
      <c r="P493" s="28" t="s">
        <v>1280</v>
      </c>
      <c r="Q493" s="28"/>
    </row>
    <row r="494" s="98" customFormat="1" ht="22.5" hidden="1" customHeight="1" spans="1:17">
      <c r="A494" s="142" t="s">
        <v>656</v>
      </c>
      <c r="B494" s="143"/>
      <c r="C494" s="144"/>
      <c r="D494" s="145"/>
      <c r="E494" s="145"/>
      <c r="F494" s="145"/>
      <c r="G494" s="146"/>
      <c r="H494" s="147">
        <f>SUM(H495:H495)</f>
        <v>939.73</v>
      </c>
      <c r="I494" s="147">
        <f>SUM(I495:I495)</f>
        <v>939.73</v>
      </c>
      <c r="J494" s="147"/>
      <c r="K494" s="147"/>
      <c r="L494" s="147"/>
      <c r="M494" s="147"/>
      <c r="N494" s="147"/>
      <c r="O494" s="161">
        <f>SUM(O495:O495)</f>
        <v>117.46625</v>
      </c>
      <c r="P494" s="145"/>
      <c r="Q494" s="145"/>
    </row>
    <row r="495" s="100" customFormat="1" ht="32" hidden="1" customHeight="1" spans="1:17">
      <c r="A495" s="29">
        <v>1</v>
      </c>
      <c r="B495" s="29" t="s">
        <v>82</v>
      </c>
      <c r="C495" s="29" t="s">
        <v>1363</v>
      </c>
      <c r="D495" s="29" t="s">
        <v>88</v>
      </c>
      <c r="E495" s="29">
        <v>2017</v>
      </c>
      <c r="F495" s="29" t="s">
        <v>1364</v>
      </c>
      <c r="G495" s="32" t="s">
        <v>1365</v>
      </c>
      <c r="H495" s="29">
        <v>939.73</v>
      </c>
      <c r="I495" s="29">
        <v>939.73</v>
      </c>
      <c r="J495" s="29"/>
      <c r="K495" s="31"/>
      <c r="L495" s="31"/>
      <c r="M495" s="31"/>
      <c r="N495" s="31"/>
      <c r="O495" s="45">
        <f>I495/8</f>
        <v>117.46625</v>
      </c>
      <c r="P495" s="29" t="s">
        <v>1280</v>
      </c>
      <c r="Q495" s="29"/>
    </row>
    <row r="496" s="98" customFormat="1" ht="22.5" hidden="1" customHeight="1" spans="1:17">
      <c r="A496" s="119" t="s">
        <v>613</v>
      </c>
      <c r="B496" s="120"/>
      <c r="C496" s="121"/>
      <c r="D496" s="122"/>
      <c r="E496" s="122"/>
      <c r="F496" s="122"/>
      <c r="G496" s="167"/>
      <c r="H496" s="125">
        <f>SUM(H497:H497)</f>
        <v>342</v>
      </c>
      <c r="I496" s="125">
        <f>SUM(I497:I497)</f>
        <v>342</v>
      </c>
      <c r="J496" s="125"/>
      <c r="K496" s="125"/>
      <c r="L496" s="125"/>
      <c r="M496" s="125"/>
      <c r="N496" s="125"/>
      <c r="O496" s="161">
        <f>SUM(O497:O497)</f>
        <v>42.75</v>
      </c>
      <c r="P496" s="122"/>
      <c r="Q496" s="122"/>
    </row>
    <row r="497" s="97" customFormat="1" ht="24" hidden="1" spans="1:17">
      <c r="A497" s="29">
        <v>1</v>
      </c>
      <c r="B497" s="29" t="s">
        <v>316</v>
      </c>
      <c r="C497" s="64" t="s">
        <v>1366</v>
      </c>
      <c r="D497" s="29" t="s">
        <v>318</v>
      </c>
      <c r="E497" s="29">
        <v>2018</v>
      </c>
      <c r="F497" s="64" t="s">
        <v>65</v>
      </c>
      <c r="G497" s="65" t="s">
        <v>1367</v>
      </c>
      <c r="H497" s="37">
        <v>342</v>
      </c>
      <c r="I497" s="37">
        <v>342</v>
      </c>
      <c r="J497" s="37"/>
      <c r="K497" s="37"/>
      <c r="L497" s="37"/>
      <c r="M497" s="37"/>
      <c r="N497" s="37"/>
      <c r="O497" s="45">
        <f>I497/8</f>
        <v>42.75</v>
      </c>
      <c r="P497" s="28" t="s">
        <v>1280</v>
      </c>
      <c r="Q497" s="29"/>
    </row>
    <row r="498" s="99" customFormat="1" ht="22.5" hidden="1" customHeight="1" spans="1:17">
      <c r="A498" s="119" t="s">
        <v>592</v>
      </c>
      <c r="B498" s="120"/>
      <c r="C498" s="121"/>
      <c r="D498" s="122"/>
      <c r="E498" s="123"/>
      <c r="F498" s="122"/>
      <c r="G498" s="124"/>
      <c r="H498" s="125">
        <f>SUM(H499:H499)</f>
        <v>210</v>
      </c>
      <c r="I498" s="125">
        <f>SUM(I499:I499)</f>
        <v>210</v>
      </c>
      <c r="J498" s="125"/>
      <c r="K498" s="125"/>
      <c r="L498" s="125"/>
      <c r="M498" s="125"/>
      <c r="N498" s="125"/>
      <c r="O498" s="161">
        <f>SUM(O499:O499)</f>
        <v>26.25</v>
      </c>
      <c r="P498" s="122"/>
      <c r="Q498" s="122"/>
    </row>
    <row r="499" s="97" customFormat="1" ht="24" hidden="1" spans="1:17">
      <c r="A499" s="126">
        <v>1</v>
      </c>
      <c r="B499" s="29" t="s">
        <v>93</v>
      </c>
      <c r="C499" s="29" t="s">
        <v>1368</v>
      </c>
      <c r="D499" s="29" t="s">
        <v>95</v>
      </c>
      <c r="E499" s="29">
        <v>2017</v>
      </c>
      <c r="F499" s="29" t="s">
        <v>65</v>
      </c>
      <c r="G499" s="32" t="s">
        <v>1369</v>
      </c>
      <c r="H499" s="89">
        <v>210</v>
      </c>
      <c r="I499" s="89">
        <v>210</v>
      </c>
      <c r="J499" s="89"/>
      <c r="K499" s="37"/>
      <c r="L499" s="37"/>
      <c r="M499" s="37"/>
      <c r="N499" s="37"/>
      <c r="O499" s="47">
        <f>I499/8</f>
        <v>26.25</v>
      </c>
      <c r="P499" s="29" t="s">
        <v>1280</v>
      </c>
      <c r="Q499" s="29"/>
    </row>
  </sheetData>
  <autoFilter ref="A6:Q499">
    <filterColumn colId="1">
      <customFilters>
        <customFilter operator="equal" val="比如"/>
      </customFilters>
    </filterColumn>
    <extLst/>
  </autoFilter>
  <mergeCells count="79">
    <mergeCell ref="A1:Q1"/>
    <mergeCell ref="A2:Q2"/>
    <mergeCell ref="H3:N3"/>
    <mergeCell ref="L4:N4"/>
    <mergeCell ref="A7:C7"/>
    <mergeCell ref="A8:C8"/>
    <mergeCell ref="A9:C9"/>
    <mergeCell ref="A13:C13"/>
    <mergeCell ref="A16:C16"/>
    <mergeCell ref="A20:C20"/>
    <mergeCell ref="A24:C24"/>
    <mergeCell ref="A26:C26"/>
    <mergeCell ref="A29:C29"/>
    <mergeCell ref="A33:C33"/>
    <mergeCell ref="A35:C35"/>
    <mergeCell ref="A37:C37"/>
    <mergeCell ref="A38:C38"/>
    <mergeCell ref="A48:C48"/>
    <mergeCell ref="A73:C73"/>
    <mergeCell ref="A76:C76"/>
    <mergeCell ref="A98:C98"/>
    <mergeCell ref="A108:C108"/>
    <mergeCell ref="A114:C114"/>
    <mergeCell ref="A117:C117"/>
    <mergeCell ref="A119:C119"/>
    <mergeCell ref="A125:C125"/>
    <mergeCell ref="A133:C133"/>
    <mergeCell ref="A148:C148"/>
    <mergeCell ref="A149:C149"/>
    <mergeCell ref="A161:C161"/>
    <mergeCell ref="A172:C172"/>
    <mergeCell ref="A180:C180"/>
    <mergeCell ref="A183:C183"/>
    <mergeCell ref="A188:C188"/>
    <mergeCell ref="A190:C190"/>
    <mergeCell ref="A194:C194"/>
    <mergeCell ref="A197:C197"/>
    <mergeCell ref="A199:C199"/>
    <mergeCell ref="A201:C201"/>
    <mergeCell ref="A202:C202"/>
    <mergeCell ref="A207:C207"/>
    <mergeCell ref="A209:C209"/>
    <mergeCell ref="A212:C212"/>
    <mergeCell ref="A214:C214"/>
    <mergeCell ref="A217:C217"/>
    <mergeCell ref="A219:C219"/>
    <mergeCell ref="A220:C220"/>
    <mergeCell ref="A250:C250"/>
    <mergeCell ref="A280:C280"/>
    <mergeCell ref="A302:C302"/>
    <mergeCell ref="A329:C329"/>
    <mergeCell ref="A357:C357"/>
    <mergeCell ref="A374:C374"/>
    <mergeCell ref="A396:C396"/>
    <mergeCell ref="A409:C409"/>
    <mergeCell ref="A427:C427"/>
    <mergeCell ref="A439:C439"/>
    <mergeCell ref="A460:C460"/>
    <mergeCell ref="A461:C461"/>
    <mergeCell ref="A474:C474"/>
    <mergeCell ref="A479:C479"/>
    <mergeCell ref="A485:C485"/>
    <mergeCell ref="A494:C494"/>
    <mergeCell ref="A496:C496"/>
    <mergeCell ref="A498:C498"/>
    <mergeCell ref="A3:A5"/>
    <mergeCell ref="B3:B5"/>
    <mergeCell ref="C3:C5"/>
    <mergeCell ref="D3:D5"/>
    <mergeCell ref="E3:E5"/>
    <mergeCell ref="F3:F5"/>
    <mergeCell ref="G3:G5"/>
    <mergeCell ref="H4:H5"/>
    <mergeCell ref="I4:I5"/>
    <mergeCell ref="J4:J5"/>
    <mergeCell ref="K4:K5"/>
    <mergeCell ref="O3:O5"/>
    <mergeCell ref="P3:P5"/>
    <mergeCell ref="Q3:Q5"/>
  </mergeCells>
  <pageMargins left="0.313888888888889" right="0.354166666666667" top="0.75" bottom="0.75" header="0.3" footer="0.3"/>
  <pageSetup paperSize="8" scale="5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50"/>
  <sheetViews>
    <sheetView view="pageBreakPreview" zoomScaleNormal="100" zoomScaleSheetLayoutView="100" topLeftCell="A72" workbookViewId="0">
      <selection activeCell="C80" sqref="C80"/>
    </sheetView>
  </sheetViews>
  <sheetFormatPr defaultColWidth="9" defaultRowHeight="13.5"/>
  <cols>
    <col min="1" max="2" width="9" style="14"/>
    <col min="3" max="3" width="31.375" style="14" customWidth="1"/>
    <col min="4" max="4" width="25.625" style="14" customWidth="1"/>
    <col min="5" max="5" width="9" style="14"/>
    <col min="6" max="6" width="10.625" style="14" customWidth="1"/>
    <col min="7" max="7" width="57" style="14" customWidth="1"/>
    <col min="8" max="8" width="14.5" style="14" customWidth="1"/>
    <col min="9" max="9" width="14.875" style="14" customWidth="1"/>
    <col min="10" max="10" width="11.875" style="14" customWidth="1"/>
    <col min="11" max="11" width="9.25" style="14"/>
    <col min="12" max="12" width="15.875" style="14"/>
    <col min="13" max="13" width="14.375" style="14"/>
    <col min="14" max="14" width="17.375" style="14"/>
    <col min="15" max="15" width="17.375" style="21"/>
    <col min="16" max="16384" width="9" style="14"/>
  </cols>
  <sheetData>
    <row r="1" s="14" customFormat="1" ht="25.5" spans="1:17">
      <c r="A1" s="1" t="s">
        <v>0</v>
      </c>
      <c r="B1" s="1"/>
      <c r="C1" s="1"/>
      <c r="D1" s="1"/>
      <c r="E1" s="1"/>
      <c r="F1" s="1"/>
      <c r="G1" s="1"/>
      <c r="H1" s="2"/>
      <c r="I1" s="2"/>
      <c r="J1" s="2"/>
      <c r="K1" s="1"/>
      <c r="L1" s="1"/>
      <c r="M1" s="1"/>
      <c r="N1" s="1"/>
      <c r="O1" s="1"/>
      <c r="P1" s="39"/>
      <c r="Q1" s="1"/>
    </row>
    <row r="2" s="14" customFormat="1" ht="14.25" spans="1:17">
      <c r="A2" s="3" t="s">
        <v>1</v>
      </c>
      <c r="B2" s="3"/>
      <c r="C2" s="3"/>
      <c r="D2" s="3"/>
      <c r="E2" s="3"/>
      <c r="F2" s="3"/>
      <c r="G2" s="3"/>
      <c r="H2" s="3"/>
      <c r="I2" s="3"/>
      <c r="J2" s="3"/>
      <c r="K2" s="3"/>
      <c r="L2" s="3"/>
      <c r="M2" s="3"/>
      <c r="N2" s="3"/>
      <c r="O2" s="3"/>
      <c r="P2" s="3"/>
      <c r="Q2" s="3"/>
    </row>
    <row r="3" s="14" customFormat="1" ht="14.25" spans="1:17">
      <c r="A3" s="7" t="s">
        <v>2</v>
      </c>
      <c r="B3" s="7" t="s">
        <v>3</v>
      </c>
      <c r="C3" s="7" t="s">
        <v>4</v>
      </c>
      <c r="D3" s="7" t="s">
        <v>5</v>
      </c>
      <c r="E3" s="11" t="s">
        <v>6</v>
      </c>
      <c r="F3" s="7" t="s">
        <v>7</v>
      </c>
      <c r="G3" s="7" t="s">
        <v>8</v>
      </c>
      <c r="H3" s="5" t="s">
        <v>9</v>
      </c>
      <c r="I3" s="5"/>
      <c r="J3" s="5"/>
      <c r="K3" s="5"/>
      <c r="L3" s="5"/>
      <c r="M3" s="5"/>
      <c r="N3" s="5"/>
      <c r="O3" s="7" t="s">
        <v>10</v>
      </c>
      <c r="P3" s="7" t="s">
        <v>11</v>
      </c>
      <c r="Q3" s="9" t="s">
        <v>12</v>
      </c>
    </row>
    <row r="4" s="14" customFormat="1" ht="14.25" spans="1:17">
      <c r="A4" s="7"/>
      <c r="B4" s="7"/>
      <c r="C4" s="7"/>
      <c r="D4" s="7"/>
      <c r="E4" s="11"/>
      <c r="F4" s="7"/>
      <c r="G4" s="7"/>
      <c r="H4" s="5" t="s">
        <v>13</v>
      </c>
      <c r="I4" s="5" t="s">
        <v>14</v>
      </c>
      <c r="J4" s="5" t="s">
        <v>15</v>
      </c>
      <c r="K4" s="7" t="s">
        <v>16</v>
      </c>
      <c r="L4" s="7" t="s">
        <v>17</v>
      </c>
      <c r="M4" s="7"/>
      <c r="N4" s="7"/>
      <c r="O4" s="7"/>
      <c r="P4" s="7"/>
      <c r="Q4" s="9"/>
    </row>
    <row r="5" s="14" customFormat="1" ht="14.25" spans="1:17">
      <c r="A5" s="7"/>
      <c r="B5" s="7"/>
      <c r="C5" s="7"/>
      <c r="D5" s="7"/>
      <c r="E5" s="11"/>
      <c r="F5" s="7"/>
      <c r="G5" s="7"/>
      <c r="H5" s="5"/>
      <c r="I5" s="5"/>
      <c r="J5" s="5"/>
      <c r="K5" s="7"/>
      <c r="L5" s="9" t="s">
        <v>18</v>
      </c>
      <c r="M5" s="9" t="s">
        <v>19</v>
      </c>
      <c r="N5" s="9" t="s">
        <v>20</v>
      </c>
      <c r="O5" s="7"/>
      <c r="P5" s="7"/>
      <c r="Q5" s="9"/>
    </row>
    <row r="6" s="15" customFormat="1" ht="14.25" spans="1:17">
      <c r="A6" s="22">
        <v>1</v>
      </c>
      <c r="B6" s="22">
        <v>2</v>
      </c>
      <c r="C6" s="22">
        <v>3</v>
      </c>
      <c r="D6" s="22">
        <v>4</v>
      </c>
      <c r="E6" s="22">
        <v>5</v>
      </c>
      <c r="F6" s="22">
        <v>6</v>
      </c>
      <c r="G6" s="23">
        <v>7</v>
      </c>
      <c r="H6" s="22">
        <v>8</v>
      </c>
      <c r="I6" s="22">
        <v>9</v>
      </c>
      <c r="J6" s="22">
        <v>10</v>
      </c>
      <c r="K6" s="40">
        <v>11</v>
      </c>
      <c r="L6" s="40">
        <v>12</v>
      </c>
      <c r="M6" s="40">
        <v>13</v>
      </c>
      <c r="N6" s="41">
        <v>14</v>
      </c>
      <c r="O6" s="41">
        <v>15</v>
      </c>
      <c r="P6" s="40">
        <v>17</v>
      </c>
      <c r="Q6" s="48">
        <v>18</v>
      </c>
    </row>
    <row r="7" s="15" customFormat="1" ht="14.25" spans="1:17">
      <c r="A7" s="24" t="s">
        <v>1370</v>
      </c>
      <c r="B7" s="24"/>
      <c r="C7" s="24"/>
      <c r="D7" s="24"/>
      <c r="E7" s="24"/>
      <c r="F7" s="24"/>
      <c r="G7" s="25"/>
      <c r="H7" s="24">
        <f t="shared" ref="H7:O7" si="0">SUM(H8,H70,H105,H154,H177,H207,H240,H291,H356,H381,H426)</f>
        <v>837009.6105</v>
      </c>
      <c r="I7" s="24">
        <f t="shared" si="0"/>
        <v>622718.3798</v>
      </c>
      <c r="J7" s="24">
        <f t="shared" si="0"/>
        <v>15004.71</v>
      </c>
      <c r="K7" s="24">
        <f t="shared" si="0"/>
        <v>21432</v>
      </c>
      <c r="L7" s="24">
        <f t="shared" si="0"/>
        <v>16141.2774</v>
      </c>
      <c r="M7" s="24">
        <f t="shared" si="0"/>
        <v>25480.499</v>
      </c>
      <c r="N7" s="24">
        <f t="shared" si="0"/>
        <v>136232.7443</v>
      </c>
      <c r="O7" s="42">
        <f t="shared" si="0"/>
        <v>66176.681125</v>
      </c>
      <c r="P7" s="43"/>
      <c r="Q7" s="49"/>
    </row>
    <row r="8" s="15" customFormat="1" ht="14.25" spans="1:17">
      <c r="A8" s="24" t="s">
        <v>1371</v>
      </c>
      <c r="B8" s="24"/>
      <c r="C8" s="24"/>
      <c r="D8" s="24"/>
      <c r="E8" s="24"/>
      <c r="F8" s="24"/>
      <c r="G8" s="24"/>
      <c r="H8" s="24">
        <f t="shared" ref="H8:N8" si="1">SUM(H9:H69)</f>
        <v>252000.2949</v>
      </c>
      <c r="I8" s="24">
        <f t="shared" si="1"/>
        <v>176830.7647</v>
      </c>
      <c r="J8" s="24">
        <f t="shared" si="1"/>
        <v>3482.9182</v>
      </c>
      <c r="K8" s="24">
        <f t="shared" si="1"/>
        <v>14500</v>
      </c>
      <c r="L8" s="24">
        <f t="shared" si="1"/>
        <v>4223.48</v>
      </c>
      <c r="M8" s="24">
        <f t="shared" si="1"/>
        <v>8728.13</v>
      </c>
      <c r="N8" s="24">
        <f t="shared" si="1"/>
        <v>44235.002</v>
      </c>
      <c r="O8" s="42">
        <f>SUM(O9:O68)</f>
        <v>17322.8875658333</v>
      </c>
      <c r="P8" s="24"/>
      <c r="Q8" s="50"/>
    </row>
    <row r="9" s="16" customFormat="1" ht="45" spans="1:17">
      <c r="A9" s="26">
        <v>1</v>
      </c>
      <c r="B9" s="26" t="s">
        <v>115</v>
      </c>
      <c r="C9" s="27" t="s">
        <v>116</v>
      </c>
      <c r="D9" s="28" t="s">
        <v>117</v>
      </c>
      <c r="E9" s="29">
        <v>2016</v>
      </c>
      <c r="F9" s="27" t="s">
        <v>118</v>
      </c>
      <c r="G9" s="30" t="s">
        <v>119</v>
      </c>
      <c r="H9" s="31">
        <v>1557.24</v>
      </c>
      <c r="I9" s="38">
        <v>1508.42</v>
      </c>
      <c r="J9" s="38"/>
      <c r="K9" s="29"/>
      <c r="L9" s="26"/>
      <c r="M9" s="44"/>
      <c r="N9" s="26">
        <v>48.82</v>
      </c>
      <c r="O9" s="45">
        <v>188.5525</v>
      </c>
      <c r="P9" s="28" t="s">
        <v>120</v>
      </c>
      <c r="Q9" s="29"/>
    </row>
    <row r="10" s="17" customFormat="1" ht="24" spans="1:17">
      <c r="A10" s="26">
        <v>2</v>
      </c>
      <c r="B10" s="31" t="s">
        <v>115</v>
      </c>
      <c r="C10" s="29" t="s">
        <v>477</v>
      </c>
      <c r="D10" s="29" t="s">
        <v>478</v>
      </c>
      <c r="E10" s="29">
        <v>2016</v>
      </c>
      <c r="F10" s="29" t="s">
        <v>131</v>
      </c>
      <c r="G10" s="32" t="s">
        <v>479</v>
      </c>
      <c r="H10" s="29">
        <v>4840</v>
      </c>
      <c r="I10" s="38">
        <v>77.088</v>
      </c>
      <c r="J10" s="38"/>
      <c r="K10" s="29">
        <v>4000</v>
      </c>
      <c r="L10" s="31"/>
      <c r="M10" s="46"/>
      <c r="N10" s="31">
        <v>762.912</v>
      </c>
      <c r="O10" s="45">
        <v>9.636</v>
      </c>
      <c r="P10" s="29" t="s">
        <v>480</v>
      </c>
      <c r="Q10" s="29"/>
    </row>
    <row r="11" s="17" customFormat="1" spans="1:17">
      <c r="A11" s="26">
        <v>3</v>
      </c>
      <c r="B11" s="31" t="s">
        <v>115</v>
      </c>
      <c r="C11" s="29" t="s">
        <v>481</v>
      </c>
      <c r="D11" s="29" t="s">
        <v>482</v>
      </c>
      <c r="E11" s="29">
        <v>2016</v>
      </c>
      <c r="F11" s="29" t="s">
        <v>131</v>
      </c>
      <c r="G11" s="32" t="s">
        <v>483</v>
      </c>
      <c r="H11" s="29">
        <v>300</v>
      </c>
      <c r="I11" s="38">
        <v>46.5</v>
      </c>
      <c r="J11" s="38"/>
      <c r="K11" s="29"/>
      <c r="L11" s="31"/>
      <c r="M11" s="46">
        <v>207</v>
      </c>
      <c r="N11" s="31">
        <v>46.5</v>
      </c>
      <c r="O11" s="45">
        <v>5.8125</v>
      </c>
      <c r="P11" s="29" t="s">
        <v>480</v>
      </c>
      <c r="Q11" s="29"/>
    </row>
    <row r="12" s="17" customFormat="1" ht="24" spans="1:17">
      <c r="A12" s="26">
        <v>4</v>
      </c>
      <c r="B12" s="31" t="s">
        <v>115</v>
      </c>
      <c r="C12" s="29" t="s">
        <v>663</v>
      </c>
      <c r="D12" s="29" t="s">
        <v>664</v>
      </c>
      <c r="E12" s="29">
        <v>2016</v>
      </c>
      <c r="F12" s="29" t="s">
        <v>131</v>
      </c>
      <c r="G12" s="32" t="s">
        <v>665</v>
      </c>
      <c r="H12" s="29">
        <v>13500</v>
      </c>
      <c r="I12" s="38">
        <v>1960</v>
      </c>
      <c r="J12" s="38"/>
      <c r="K12" s="29">
        <v>9500</v>
      </c>
      <c r="L12" s="31"/>
      <c r="M12" s="46">
        <v>2040</v>
      </c>
      <c r="N12" s="31"/>
      <c r="O12" s="45">
        <v>245</v>
      </c>
      <c r="P12" s="29" t="s">
        <v>666</v>
      </c>
      <c r="Q12" s="29"/>
    </row>
    <row r="13" s="17" customFormat="1" ht="24" spans="1:17">
      <c r="A13" s="26">
        <v>5</v>
      </c>
      <c r="B13" s="31" t="s">
        <v>115</v>
      </c>
      <c r="C13" s="29" t="s">
        <v>667</v>
      </c>
      <c r="D13" s="29" t="s">
        <v>117</v>
      </c>
      <c r="E13" s="29">
        <v>2017</v>
      </c>
      <c r="F13" s="29" t="s">
        <v>131</v>
      </c>
      <c r="G13" s="32" t="s">
        <v>668</v>
      </c>
      <c r="H13" s="29">
        <v>1367.4761</v>
      </c>
      <c r="I13" s="38">
        <v>1367.4761</v>
      </c>
      <c r="J13" s="38"/>
      <c r="K13" s="29"/>
      <c r="L13" s="31"/>
      <c r="M13" s="46"/>
      <c r="N13" s="31"/>
      <c r="O13" s="45">
        <v>170.9345125</v>
      </c>
      <c r="P13" s="29" t="s">
        <v>666</v>
      </c>
      <c r="Q13" s="29"/>
    </row>
    <row r="14" s="17" customFormat="1" ht="36" spans="1:17">
      <c r="A14" s="26">
        <v>6</v>
      </c>
      <c r="B14" s="31" t="s">
        <v>115</v>
      </c>
      <c r="C14" s="29" t="s">
        <v>121</v>
      </c>
      <c r="D14" s="29" t="s">
        <v>117</v>
      </c>
      <c r="E14" s="29">
        <v>2017</v>
      </c>
      <c r="F14" s="29" t="s">
        <v>122</v>
      </c>
      <c r="G14" s="32" t="s">
        <v>123</v>
      </c>
      <c r="H14" s="31">
        <v>1442.0388</v>
      </c>
      <c r="I14" s="38">
        <v>1442.0388</v>
      </c>
      <c r="J14" s="38"/>
      <c r="K14" s="29"/>
      <c r="L14" s="31"/>
      <c r="M14" s="46"/>
      <c r="N14" s="31"/>
      <c r="O14" s="45">
        <v>180.25485</v>
      </c>
      <c r="P14" s="29" t="s">
        <v>120</v>
      </c>
      <c r="Q14" s="29"/>
    </row>
    <row r="15" s="17" customFormat="1" ht="24" spans="1:17">
      <c r="A15" s="26">
        <v>7</v>
      </c>
      <c r="B15" s="31" t="s">
        <v>115</v>
      </c>
      <c r="C15" s="29" t="s">
        <v>484</v>
      </c>
      <c r="D15" s="29" t="s">
        <v>485</v>
      </c>
      <c r="E15" s="29">
        <v>2017</v>
      </c>
      <c r="F15" s="29" t="s">
        <v>486</v>
      </c>
      <c r="G15" s="32" t="s">
        <v>487</v>
      </c>
      <c r="H15" s="29">
        <v>599.86</v>
      </c>
      <c r="I15" s="38">
        <v>599.86</v>
      </c>
      <c r="J15" s="38"/>
      <c r="K15" s="29"/>
      <c r="L15" s="31"/>
      <c r="M15" s="46"/>
      <c r="N15" s="31"/>
      <c r="O15" s="45">
        <v>74.9825</v>
      </c>
      <c r="P15" s="29" t="s">
        <v>480</v>
      </c>
      <c r="Q15" s="29"/>
    </row>
    <row r="16" s="17" customFormat="1" ht="36" spans="1:17">
      <c r="A16" s="26">
        <v>8</v>
      </c>
      <c r="B16" s="31" t="s">
        <v>115</v>
      </c>
      <c r="C16" s="29" t="s">
        <v>1277</v>
      </c>
      <c r="D16" s="29" t="s">
        <v>117</v>
      </c>
      <c r="E16" s="29">
        <v>2017</v>
      </c>
      <c r="F16" s="29" t="s">
        <v>1278</v>
      </c>
      <c r="G16" s="32" t="s">
        <v>1279</v>
      </c>
      <c r="H16" s="29">
        <v>694</v>
      </c>
      <c r="I16" s="38">
        <v>694</v>
      </c>
      <c r="J16" s="38"/>
      <c r="K16" s="29"/>
      <c r="L16" s="31"/>
      <c r="M16" s="46"/>
      <c r="N16" s="31"/>
      <c r="O16" s="45">
        <v>86.75</v>
      </c>
      <c r="P16" s="29" t="s">
        <v>1280</v>
      </c>
      <c r="Q16" s="29"/>
    </row>
    <row r="17" s="17" customFormat="1" ht="45" spans="1:17">
      <c r="A17" s="26">
        <v>9</v>
      </c>
      <c r="B17" s="31" t="s">
        <v>115</v>
      </c>
      <c r="C17" s="29" t="s">
        <v>669</v>
      </c>
      <c r="D17" s="29" t="s">
        <v>670</v>
      </c>
      <c r="E17" s="29">
        <v>2017</v>
      </c>
      <c r="F17" s="29" t="s">
        <v>671</v>
      </c>
      <c r="G17" s="32" t="s">
        <v>672</v>
      </c>
      <c r="H17" s="29">
        <v>5771.63</v>
      </c>
      <c r="I17" s="38">
        <v>5771.63</v>
      </c>
      <c r="J17" s="38"/>
      <c r="K17" s="29"/>
      <c r="L17" s="31"/>
      <c r="M17" s="46"/>
      <c r="N17" s="31"/>
      <c r="O17" s="45">
        <v>721.45375</v>
      </c>
      <c r="P17" s="29" t="s">
        <v>666</v>
      </c>
      <c r="Q17" s="29"/>
    </row>
    <row r="18" s="17" customFormat="1" ht="24" spans="1:17">
      <c r="A18" s="26">
        <v>10</v>
      </c>
      <c r="B18" s="31" t="s">
        <v>115</v>
      </c>
      <c r="C18" s="29" t="s">
        <v>1281</v>
      </c>
      <c r="D18" s="29" t="s">
        <v>1282</v>
      </c>
      <c r="E18" s="29">
        <v>2017</v>
      </c>
      <c r="F18" s="29" t="s">
        <v>679</v>
      </c>
      <c r="G18" s="32" t="s">
        <v>1283</v>
      </c>
      <c r="H18" s="29">
        <v>6800</v>
      </c>
      <c r="I18" s="38">
        <v>3600</v>
      </c>
      <c r="J18" s="38"/>
      <c r="K18" s="29"/>
      <c r="L18" s="31"/>
      <c r="M18" s="46">
        <v>3200</v>
      </c>
      <c r="N18" s="31"/>
      <c r="O18" s="45">
        <v>450</v>
      </c>
      <c r="P18" s="29" t="s">
        <v>1280</v>
      </c>
      <c r="Q18" s="29"/>
    </row>
    <row r="19" s="16" customFormat="1" ht="33.75" spans="1:17">
      <c r="A19" s="26">
        <v>11</v>
      </c>
      <c r="B19" s="31" t="s">
        <v>115</v>
      </c>
      <c r="C19" s="27" t="s">
        <v>673</v>
      </c>
      <c r="D19" s="29" t="s">
        <v>674</v>
      </c>
      <c r="E19" s="33">
        <v>2017</v>
      </c>
      <c r="F19" s="27" t="s">
        <v>675</v>
      </c>
      <c r="G19" s="30" t="s">
        <v>676</v>
      </c>
      <c r="H19" s="34">
        <v>1000</v>
      </c>
      <c r="I19" s="38">
        <v>1000</v>
      </c>
      <c r="J19" s="38"/>
      <c r="K19" s="37"/>
      <c r="L19" s="37"/>
      <c r="M19" s="37"/>
      <c r="N19" s="37"/>
      <c r="O19" s="45">
        <v>125</v>
      </c>
      <c r="P19" s="28" t="s">
        <v>666</v>
      </c>
      <c r="Q19" s="29"/>
    </row>
    <row r="20" s="17" customFormat="1" ht="24" spans="1:17">
      <c r="A20" s="26">
        <v>12</v>
      </c>
      <c r="B20" s="31" t="s">
        <v>115</v>
      </c>
      <c r="C20" s="29" t="s">
        <v>677</v>
      </c>
      <c r="D20" s="29" t="s">
        <v>678</v>
      </c>
      <c r="E20" s="29">
        <v>2017</v>
      </c>
      <c r="F20" s="29" t="s">
        <v>679</v>
      </c>
      <c r="G20" s="32" t="s">
        <v>680</v>
      </c>
      <c r="H20" s="29">
        <v>3999.92</v>
      </c>
      <c r="I20" s="38">
        <v>3999.92</v>
      </c>
      <c r="J20" s="38"/>
      <c r="K20" s="29"/>
      <c r="L20" s="31"/>
      <c r="M20" s="46"/>
      <c r="N20" s="31"/>
      <c r="O20" s="45">
        <v>499.99</v>
      </c>
      <c r="P20" s="29" t="s">
        <v>666</v>
      </c>
      <c r="Q20" s="29"/>
    </row>
    <row r="21" s="17" customFormat="1" ht="56.25" spans="1:17">
      <c r="A21" s="26">
        <v>13</v>
      </c>
      <c r="B21" s="31" t="s">
        <v>115</v>
      </c>
      <c r="C21" s="29" t="s">
        <v>681</v>
      </c>
      <c r="D21" s="29" t="s">
        <v>117</v>
      </c>
      <c r="E21" s="29">
        <v>2017</v>
      </c>
      <c r="F21" s="29" t="s">
        <v>682</v>
      </c>
      <c r="G21" s="32" t="s">
        <v>1372</v>
      </c>
      <c r="H21" s="29">
        <v>999.92</v>
      </c>
      <c r="I21" s="38">
        <v>999.92</v>
      </c>
      <c r="J21" s="38"/>
      <c r="K21" s="29"/>
      <c r="L21" s="31"/>
      <c r="M21" s="46"/>
      <c r="N21" s="31"/>
      <c r="O21" s="45">
        <v>124.99</v>
      </c>
      <c r="P21" s="29" t="s">
        <v>666</v>
      </c>
      <c r="Q21" s="29"/>
    </row>
    <row r="22" s="17" customFormat="1" ht="24" spans="1:17">
      <c r="A22" s="26">
        <v>14</v>
      </c>
      <c r="B22" s="31" t="s">
        <v>115</v>
      </c>
      <c r="C22" s="29" t="s">
        <v>684</v>
      </c>
      <c r="D22" s="29" t="s">
        <v>685</v>
      </c>
      <c r="E22" s="29">
        <v>2017</v>
      </c>
      <c r="F22" s="29" t="s">
        <v>129</v>
      </c>
      <c r="G22" s="32" t="s">
        <v>686</v>
      </c>
      <c r="H22" s="29">
        <v>3999.99</v>
      </c>
      <c r="I22" s="38">
        <v>3999.99</v>
      </c>
      <c r="J22" s="38"/>
      <c r="K22" s="29"/>
      <c r="L22" s="31"/>
      <c r="M22" s="46"/>
      <c r="N22" s="31"/>
      <c r="O22" s="45">
        <v>499.99875</v>
      </c>
      <c r="P22" s="29" t="s">
        <v>666</v>
      </c>
      <c r="Q22" s="29"/>
    </row>
    <row r="23" s="17" customFormat="1" ht="24" spans="1:17">
      <c r="A23" s="26">
        <v>15</v>
      </c>
      <c r="B23" s="31" t="s">
        <v>115</v>
      </c>
      <c r="C23" s="29" t="s">
        <v>687</v>
      </c>
      <c r="D23" s="29" t="s">
        <v>688</v>
      </c>
      <c r="E23" s="29">
        <v>2017</v>
      </c>
      <c r="F23" s="29" t="s">
        <v>270</v>
      </c>
      <c r="G23" s="32" t="s">
        <v>689</v>
      </c>
      <c r="H23" s="29">
        <v>999.73</v>
      </c>
      <c r="I23" s="38">
        <v>999.73</v>
      </c>
      <c r="J23" s="38"/>
      <c r="K23" s="29"/>
      <c r="L23" s="31"/>
      <c r="M23" s="46"/>
      <c r="N23" s="31"/>
      <c r="O23" s="45">
        <v>124.96625</v>
      </c>
      <c r="P23" s="29" t="s">
        <v>666</v>
      </c>
      <c r="Q23" s="29"/>
    </row>
    <row r="24" s="17" customFormat="1" ht="33.75" spans="1:17">
      <c r="A24" s="26">
        <v>16</v>
      </c>
      <c r="B24" s="31" t="s">
        <v>115</v>
      </c>
      <c r="C24" s="29" t="s">
        <v>690</v>
      </c>
      <c r="D24" s="29" t="s">
        <v>691</v>
      </c>
      <c r="E24" s="29">
        <v>2017</v>
      </c>
      <c r="F24" s="29" t="s">
        <v>692</v>
      </c>
      <c r="G24" s="32" t="s">
        <v>1373</v>
      </c>
      <c r="H24" s="29">
        <v>999.85</v>
      </c>
      <c r="I24" s="38">
        <v>999.85</v>
      </c>
      <c r="J24" s="38"/>
      <c r="K24" s="29"/>
      <c r="L24" s="31"/>
      <c r="M24" s="46"/>
      <c r="N24" s="31"/>
      <c r="O24" s="45">
        <v>124.98125</v>
      </c>
      <c r="P24" s="29" t="s">
        <v>666</v>
      </c>
      <c r="Q24" s="29"/>
    </row>
    <row r="25" s="17" customFormat="1" ht="24" spans="1:17">
      <c r="A25" s="26">
        <v>17</v>
      </c>
      <c r="B25" s="31" t="s">
        <v>115</v>
      </c>
      <c r="C25" s="29" t="s">
        <v>694</v>
      </c>
      <c r="D25" s="29" t="s">
        <v>695</v>
      </c>
      <c r="E25" s="29">
        <v>2017</v>
      </c>
      <c r="F25" s="29" t="s">
        <v>696</v>
      </c>
      <c r="G25" s="32" t="s">
        <v>697</v>
      </c>
      <c r="H25" s="29">
        <v>999.89</v>
      </c>
      <c r="I25" s="38">
        <v>999.89</v>
      </c>
      <c r="J25" s="38"/>
      <c r="K25" s="29"/>
      <c r="L25" s="31"/>
      <c r="M25" s="46"/>
      <c r="N25" s="31"/>
      <c r="O25" s="45">
        <v>124.98625</v>
      </c>
      <c r="P25" s="29" t="s">
        <v>666</v>
      </c>
      <c r="Q25" s="29"/>
    </row>
    <row r="26" s="17" customFormat="1" ht="24" customHeight="1" spans="1:17">
      <c r="A26" s="26">
        <v>18</v>
      </c>
      <c r="B26" s="31" t="s">
        <v>115</v>
      </c>
      <c r="C26" s="29" t="s">
        <v>698</v>
      </c>
      <c r="D26" s="29" t="s">
        <v>699</v>
      </c>
      <c r="E26" s="29">
        <v>2017</v>
      </c>
      <c r="F26" s="29" t="s">
        <v>504</v>
      </c>
      <c r="G26" s="32" t="s">
        <v>700</v>
      </c>
      <c r="H26" s="29">
        <v>299.96</v>
      </c>
      <c r="I26" s="38">
        <v>299.96</v>
      </c>
      <c r="J26" s="38"/>
      <c r="K26" s="29"/>
      <c r="L26" s="31"/>
      <c r="M26" s="46"/>
      <c r="N26" s="31"/>
      <c r="O26" s="45" t="s">
        <v>29</v>
      </c>
      <c r="P26" s="29" t="s">
        <v>666</v>
      </c>
      <c r="Q26" s="29"/>
    </row>
    <row r="27" s="16" customFormat="1" ht="24" spans="1:17">
      <c r="A27" s="26">
        <v>19</v>
      </c>
      <c r="B27" s="26" t="s">
        <v>115</v>
      </c>
      <c r="C27" s="27" t="s">
        <v>701</v>
      </c>
      <c r="D27" s="29" t="s">
        <v>702</v>
      </c>
      <c r="E27" s="29">
        <v>2017</v>
      </c>
      <c r="F27" s="27" t="s">
        <v>679</v>
      </c>
      <c r="G27" s="30" t="s">
        <v>703</v>
      </c>
      <c r="H27" s="29">
        <v>300.28</v>
      </c>
      <c r="I27" s="38">
        <v>300</v>
      </c>
      <c r="J27" s="38"/>
      <c r="K27" s="29"/>
      <c r="L27" s="31"/>
      <c r="M27" s="46">
        <v>0.28</v>
      </c>
      <c r="N27" s="31"/>
      <c r="O27" s="45" t="s">
        <v>29</v>
      </c>
      <c r="P27" s="29" t="s">
        <v>666</v>
      </c>
      <c r="Q27" s="29"/>
    </row>
    <row r="28" s="16" customFormat="1" ht="24" spans="1:17">
      <c r="A28" s="26">
        <v>20</v>
      </c>
      <c r="B28" s="26" t="s">
        <v>115</v>
      </c>
      <c r="C28" s="27" t="s">
        <v>704</v>
      </c>
      <c r="D28" s="29" t="s">
        <v>705</v>
      </c>
      <c r="E28" s="29">
        <v>2017</v>
      </c>
      <c r="F28" s="27" t="s">
        <v>682</v>
      </c>
      <c r="G28" s="30" t="s">
        <v>706</v>
      </c>
      <c r="H28" s="29">
        <v>300.2</v>
      </c>
      <c r="I28" s="38">
        <v>300</v>
      </c>
      <c r="J28" s="38"/>
      <c r="K28" s="29"/>
      <c r="L28" s="31"/>
      <c r="M28" s="46">
        <v>0.2</v>
      </c>
      <c r="N28" s="31"/>
      <c r="O28" s="45" t="s">
        <v>29</v>
      </c>
      <c r="P28" s="29" t="s">
        <v>666</v>
      </c>
      <c r="Q28" s="29"/>
    </row>
    <row r="29" s="16" customFormat="1" ht="24" spans="1:17">
      <c r="A29" s="26">
        <v>21</v>
      </c>
      <c r="B29" s="26" t="s">
        <v>115</v>
      </c>
      <c r="C29" s="27" t="s">
        <v>707</v>
      </c>
      <c r="D29" s="29" t="s">
        <v>708</v>
      </c>
      <c r="E29" s="29">
        <v>2017</v>
      </c>
      <c r="F29" s="27" t="s">
        <v>709</v>
      </c>
      <c r="G29" s="32" t="s">
        <v>710</v>
      </c>
      <c r="H29" s="29">
        <v>250.32</v>
      </c>
      <c r="I29" s="38">
        <v>250</v>
      </c>
      <c r="J29" s="38"/>
      <c r="K29" s="29"/>
      <c r="L29" s="31"/>
      <c r="M29" s="46">
        <v>0.32</v>
      </c>
      <c r="N29" s="31"/>
      <c r="O29" s="45" t="s">
        <v>29</v>
      </c>
      <c r="P29" s="29" t="s">
        <v>666</v>
      </c>
      <c r="Q29" s="29"/>
    </row>
    <row r="30" s="16" customFormat="1" ht="24" spans="1:17">
      <c r="A30" s="26">
        <v>22</v>
      </c>
      <c r="B30" s="26" t="s">
        <v>115</v>
      </c>
      <c r="C30" s="27" t="s">
        <v>711</v>
      </c>
      <c r="D30" s="29" t="s">
        <v>712</v>
      </c>
      <c r="E30" s="29">
        <v>2017</v>
      </c>
      <c r="F30" s="27" t="s">
        <v>129</v>
      </c>
      <c r="G30" s="30" t="s">
        <v>713</v>
      </c>
      <c r="H30" s="29">
        <v>299.74</v>
      </c>
      <c r="I30" s="38">
        <v>299.74</v>
      </c>
      <c r="J30" s="38"/>
      <c r="K30" s="29"/>
      <c r="L30" s="31"/>
      <c r="M30" s="46"/>
      <c r="N30" s="31"/>
      <c r="O30" s="45" t="s">
        <v>29</v>
      </c>
      <c r="P30" s="29" t="s">
        <v>666</v>
      </c>
      <c r="Q30" s="29"/>
    </row>
    <row r="31" s="17" customFormat="1" spans="1:17">
      <c r="A31" s="26">
        <v>23</v>
      </c>
      <c r="B31" s="31" t="s">
        <v>115</v>
      </c>
      <c r="C31" s="29" t="s">
        <v>492</v>
      </c>
      <c r="D31" s="29" t="s">
        <v>493</v>
      </c>
      <c r="E31" s="29">
        <v>2017</v>
      </c>
      <c r="F31" s="29" t="s">
        <v>47</v>
      </c>
      <c r="G31" s="32" t="s">
        <v>494</v>
      </c>
      <c r="H31" s="29">
        <v>150.74</v>
      </c>
      <c r="I31" s="38">
        <v>150</v>
      </c>
      <c r="J31" s="38"/>
      <c r="K31" s="29"/>
      <c r="L31" s="31"/>
      <c r="M31" s="46">
        <v>0.74</v>
      </c>
      <c r="N31" s="31"/>
      <c r="O31" s="45" t="s">
        <v>29</v>
      </c>
      <c r="P31" s="29" t="s">
        <v>480</v>
      </c>
      <c r="Q31" s="29"/>
    </row>
    <row r="32" s="17" customFormat="1" ht="24" spans="1:17">
      <c r="A32" s="26">
        <v>24</v>
      </c>
      <c r="B32" s="31" t="s">
        <v>115</v>
      </c>
      <c r="C32" s="29" t="s">
        <v>714</v>
      </c>
      <c r="D32" s="29" t="s">
        <v>715</v>
      </c>
      <c r="E32" s="29">
        <v>2017</v>
      </c>
      <c r="F32" s="29" t="s">
        <v>47</v>
      </c>
      <c r="G32" s="32" t="s">
        <v>716</v>
      </c>
      <c r="H32" s="29">
        <v>149.87</v>
      </c>
      <c r="I32" s="38">
        <v>149.87</v>
      </c>
      <c r="J32" s="38"/>
      <c r="K32" s="29"/>
      <c r="L32" s="31"/>
      <c r="M32" s="46"/>
      <c r="N32" s="31"/>
      <c r="O32" s="45" t="s">
        <v>29</v>
      </c>
      <c r="P32" s="29" t="s">
        <v>666</v>
      </c>
      <c r="Q32" s="29"/>
    </row>
    <row r="33" s="17" customFormat="1" ht="24" spans="1:17">
      <c r="A33" s="26">
        <v>25</v>
      </c>
      <c r="B33" s="31" t="s">
        <v>115</v>
      </c>
      <c r="C33" s="29" t="s">
        <v>717</v>
      </c>
      <c r="D33" s="29" t="s">
        <v>718</v>
      </c>
      <c r="E33" s="29">
        <v>2017</v>
      </c>
      <c r="F33" s="29" t="s">
        <v>270</v>
      </c>
      <c r="G33" s="32" t="s">
        <v>719</v>
      </c>
      <c r="H33" s="29">
        <v>299.74</v>
      </c>
      <c r="I33" s="38">
        <v>299.74</v>
      </c>
      <c r="J33" s="38"/>
      <c r="K33" s="29"/>
      <c r="L33" s="31"/>
      <c r="M33" s="46"/>
      <c r="N33" s="31"/>
      <c r="O33" s="45" t="s">
        <v>29</v>
      </c>
      <c r="P33" s="29" t="s">
        <v>666</v>
      </c>
      <c r="Q33" s="29"/>
    </row>
    <row r="34" s="16" customFormat="1" ht="24" spans="1:17">
      <c r="A34" s="26">
        <v>26</v>
      </c>
      <c r="B34" s="26" t="s">
        <v>115</v>
      </c>
      <c r="C34" s="29" t="s">
        <v>1284</v>
      </c>
      <c r="D34" s="29" t="s">
        <v>1285</v>
      </c>
      <c r="E34" s="29">
        <v>2017</v>
      </c>
      <c r="F34" s="29" t="s">
        <v>722</v>
      </c>
      <c r="G34" s="32" t="s">
        <v>1286</v>
      </c>
      <c r="H34" s="29">
        <v>99.91</v>
      </c>
      <c r="I34" s="38">
        <v>99.91</v>
      </c>
      <c r="J34" s="38"/>
      <c r="K34" s="29"/>
      <c r="L34" s="31"/>
      <c r="M34" s="46"/>
      <c r="N34" s="31"/>
      <c r="O34" s="45" t="s">
        <v>29</v>
      </c>
      <c r="P34" s="29" t="s">
        <v>1280</v>
      </c>
      <c r="Q34" s="29"/>
    </row>
    <row r="35" s="17" customFormat="1" ht="24" spans="1:17">
      <c r="A35" s="26">
        <v>27</v>
      </c>
      <c r="B35" s="31" t="s">
        <v>115</v>
      </c>
      <c r="C35" s="29" t="s">
        <v>720</v>
      </c>
      <c r="D35" s="29" t="s">
        <v>721</v>
      </c>
      <c r="E35" s="29">
        <v>2017</v>
      </c>
      <c r="F35" s="29" t="s">
        <v>722</v>
      </c>
      <c r="G35" s="32" t="s">
        <v>723</v>
      </c>
      <c r="H35" s="29">
        <v>199.82</v>
      </c>
      <c r="I35" s="38">
        <v>199.82</v>
      </c>
      <c r="J35" s="38"/>
      <c r="K35" s="29"/>
      <c r="L35" s="31"/>
      <c r="M35" s="46"/>
      <c r="N35" s="31"/>
      <c r="O35" s="45" t="s">
        <v>29</v>
      </c>
      <c r="P35" s="29" t="s">
        <v>666</v>
      </c>
      <c r="Q35" s="29"/>
    </row>
    <row r="36" s="16" customFormat="1" ht="24" spans="1:17">
      <c r="A36" s="26">
        <v>28</v>
      </c>
      <c r="B36" s="26" t="s">
        <v>115</v>
      </c>
      <c r="C36" s="27" t="s">
        <v>1287</v>
      </c>
      <c r="D36" s="29" t="s">
        <v>1288</v>
      </c>
      <c r="E36" s="29">
        <v>2017</v>
      </c>
      <c r="F36" s="27" t="s">
        <v>696</v>
      </c>
      <c r="G36" s="30" t="s">
        <v>1289</v>
      </c>
      <c r="H36" s="29">
        <v>299.74</v>
      </c>
      <c r="I36" s="38">
        <v>299.74</v>
      </c>
      <c r="J36" s="38"/>
      <c r="K36" s="29"/>
      <c r="L36" s="31"/>
      <c r="M36" s="46"/>
      <c r="N36" s="31"/>
      <c r="O36" s="45" t="s">
        <v>29</v>
      </c>
      <c r="P36" s="29" t="s">
        <v>1280</v>
      </c>
      <c r="Q36" s="29"/>
    </row>
    <row r="37" s="17" customFormat="1" spans="1:17">
      <c r="A37" s="26">
        <v>29</v>
      </c>
      <c r="B37" s="31" t="s">
        <v>115</v>
      </c>
      <c r="C37" s="29" t="s">
        <v>488</v>
      </c>
      <c r="D37" s="29" t="s">
        <v>489</v>
      </c>
      <c r="E37" s="29">
        <v>2017</v>
      </c>
      <c r="F37" s="29" t="s">
        <v>490</v>
      </c>
      <c r="G37" s="32" t="s">
        <v>491</v>
      </c>
      <c r="H37" s="29">
        <v>300.27</v>
      </c>
      <c r="I37" s="38">
        <v>300</v>
      </c>
      <c r="J37" s="38"/>
      <c r="K37" s="29"/>
      <c r="L37" s="31"/>
      <c r="M37" s="46">
        <v>0.27</v>
      </c>
      <c r="N37" s="31"/>
      <c r="O37" s="45" t="s">
        <v>29</v>
      </c>
      <c r="P37" s="29" t="s">
        <v>480</v>
      </c>
      <c r="Q37" s="29"/>
    </row>
    <row r="38" s="16" customFormat="1" ht="24" spans="1:17">
      <c r="A38" s="26">
        <v>30</v>
      </c>
      <c r="B38" s="26" t="s">
        <v>115</v>
      </c>
      <c r="C38" s="27" t="s">
        <v>495</v>
      </c>
      <c r="D38" s="29" t="s">
        <v>496</v>
      </c>
      <c r="E38" s="29">
        <v>2017</v>
      </c>
      <c r="F38" s="27" t="s">
        <v>497</v>
      </c>
      <c r="G38" s="32" t="s">
        <v>498</v>
      </c>
      <c r="H38" s="29">
        <v>299.74</v>
      </c>
      <c r="I38" s="38">
        <v>299.74</v>
      </c>
      <c r="J38" s="38"/>
      <c r="K38" s="29"/>
      <c r="L38" s="31"/>
      <c r="M38" s="46"/>
      <c r="N38" s="31"/>
      <c r="O38" s="45" t="s">
        <v>29</v>
      </c>
      <c r="P38" s="29" t="s">
        <v>480</v>
      </c>
      <c r="Q38" s="29"/>
    </row>
    <row r="39" s="16" customFormat="1" ht="19" customHeight="1" spans="1:17">
      <c r="A39" s="26">
        <v>31</v>
      </c>
      <c r="B39" s="26" t="s">
        <v>115</v>
      </c>
      <c r="C39" s="27" t="s">
        <v>724</v>
      </c>
      <c r="D39" s="29" t="s">
        <v>725</v>
      </c>
      <c r="E39" s="29">
        <v>2017</v>
      </c>
      <c r="F39" s="27" t="s">
        <v>726</v>
      </c>
      <c r="G39" s="30" t="s">
        <v>700</v>
      </c>
      <c r="H39" s="29">
        <v>299.96</v>
      </c>
      <c r="I39" s="38">
        <v>299.96</v>
      </c>
      <c r="J39" s="38"/>
      <c r="K39" s="29"/>
      <c r="L39" s="31"/>
      <c r="M39" s="46"/>
      <c r="N39" s="31"/>
      <c r="O39" s="45" t="s">
        <v>29</v>
      </c>
      <c r="P39" s="29" t="s">
        <v>666</v>
      </c>
      <c r="Q39" s="29"/>
    </row>
    <row r="40" s="17" customFormat="1" ht="45" spans="1:17">
      <c r="A40" s="26">
        <v>32</v>
      </c>
      <c r="B40" s="31" t="s">
        <v>115</v>
      </c>
      <c r="C40" s="29" t="s">
        <v>124</v>
      </c>
      <c r="D40" s="29" t="s">
        <v>125</v>
      </c>
      <c r="E40" s="29">
        <v>2017</v>
      </c>
      <c r="F40" s="29" t="s">
        <v>126</v>
      </c>
      <c r="G40" s="32" t="s">
        <v>127</v>
      </c>
      <c r="H40" s="29">
        <v>10760.77</v>
      </c>
      <c r="I40" s="38">
        <v>7390</v>
      </c>
      <c r="J40" s="38"/>
      <c r="K40" s="29"/>
      <c r="L40" s="31"/>
      <c r="M40" s="46"/>
      <c r="N40" s="31">
        <v>3370.77</v>
      </c>
      <c r="O40" s="45">
        <v>492.666666666667</v>
      </c>
      <c r="P40" s="29" t="s">
        <v>120</v>
      </c>
      <c r="Q40" s="29"/>
    </row>
    <row r="41" s="17" customFormat="1" ht="24" spans="1:17">
      <c r="A41" s="26">
        <v>33</v>
      </c>
      <c r="B41" s="31" t="s">
        <v>115</v>
      </c>
      <c r="C41" s="29" t="s">
        <v>1290</v>
      </c>
      <c r="D41" s="29" t="s">
        <v>1291</v>
      </c>
      <c r="E41" s="29">
        <v>2017</v>
      </c>
      <c r="F41" s="29" t="s">
        <v>1292</v>
      </c>
      <c r="G41" s="32" t="s">
        <v>1293</v>
      </c>
      <c r="H41" s="29">
        <v>3996.97</v>
      </c>
      <c r="I41" s="38"/>
      <c r="J41" s="38"/>
      <c r="K41" s="29"/>
      <c r="L41" s="31">
        <v>1960</v>
      </c>
      <c r="M41" s="31">
        <v>2036.97</v>
      </c>
      <c r="N41" s="31"/>
      <c r="O41" s="45">
        <v>499.62125</v>
      </c>
      <c r="P41" s="29" t="s">
        <v>1280</v>
      </c>
      <c r="Q41" s="29"/>
    </row>
    <row r="42" s="17" customFormat="1" ht="24" spans="1:17">
      <c r="A42" s="26">
        <v>34</v>
      </c>
      <c r="B42" s="31" t="s">
        <v>115</v>
      </c>
      <c r="C42" s="29" t="s">
        <v>727</v>
      </c>
      <c r="D42" s="29" t="s">
        <v>728</v>
      </c>
      <c r="E42" s="29">
        <v>2017</v>
      </c>
      <c r="F42" s="29" t="s">
        <v>47</v>
      </c>
      <c r="G42" s="32" t="s">
        <v>729</v>
      </c>
      <c r="H42" s="29">
        <v>399.96</v>
      </c>
      <c r="I42" s="38"/>
      <c r="J42" s="38"/>
      <c r="K42" s="29"/>
      <c r="L42" s="31">
        <v>399.96</v>
      </c>
      <c r="M42" s="31"/>
      <c r="N42" s="31"/>
      <c r="O42" s="45">
        <v>49.995</v>
      </c>
      <c r="P42" s="29" t="s">
        <v>666</v>
      </c>
      <c r="Q42" s="31"/>
    </row>
    <row r="43" s="17" customFormat="1" ht="24" spans="1:17">
      <c r="A43" s="26">
        <v>35</v>
      </c>
      <c r="B43" s="31" t="s">
        <v>115</v>
      </c>
      <c r="C43" s="29" t="s">
        <v>730</v>
      </c>
      <c r="D43" s="29" t="s">
        <v>731</v>
      </c>
      <c r="E43" s="29">
        <v>2017</v>
      </c>
      <c r="F43" s="27" t="s">
        <v>47</v>
      </c>
      <c r="G43" s="32" t="s">
        <v>732</v>
      </c>
      <c r="H43" s="29">
        <v>140</v>
      </c>
      <c r="I43" s="38"/>
      <c r="J43" s="38"/>
      <c r="K43" s="29"/>
      <c r="L43" s="31"/>
      <c r="M43" s="31"/>
      <c r="N43" s="31">
        <v>140</v>
      </c>
      <c r="O43" s="45">
        <v>17.5</v>
      </c>
      <c r="P43" s="29" t="s">
        <v>666</v>
      </c>
      <c r="Q43" s="29"/>
    </row>
    <row r="44" s="16" customFormat="1" ht="24" spans="1:17">
      <c r="A44" s="26">
        <v>36</v>
      </c>
      <c r="B44" s="26" t="s">
        <v>115</v>
      </c>
      <c r="C44" s="27" t="s">
        <v>499</v>
      </c>
      <c r="D44" s="29" t="s">
        <v>500</v>
      </c>
      <c r="E44" s="29">
        <v>2017</v>
      </c>
      <c r="F44" s="27" t="s">
        <v>270</v>
      </c>
      <c r="G44" s="30" t="s">
        <v>501</v>
      </c>
      <c r="H44" s="27">
        <v>48</v>
      </c>
      <c r="I44" s="38"/>
      <c r="J44" s="38"/>
      <c r="K44" s="27"/>
      <c r="L44" s="26"/>
      <c r="M44" s="26"/>
      <c r="N44" s="29">
        <v>48</v>
      </c>
      <c r="O44" s="45">
        <v>6</v>
      </c>
      <c r="P44" s="29" t="s">
        <v>480</v>
      </c>
      <c r="Q44" s="29"/>
    </row>
    <row r="45" s="16" customFormat="1" ht="24" spans="1:17">
      <c r="A45" s="26">
        <v>37</v>
      </c>
      <c r="B45" s="26" t="s">
        <v>115</v>
      </c>
      <c r="C45" s="27" t="s">
        <v>733</v>
      </c>
      <c r="D45" s="29" t="s">
        <v>734</v>
      </c>
      <c r="E45" s="29">
        <v>2017</v>
      </c>
      <c r="F45" s="27" t="s">
        <v>504</v>
      </c>
      <c r="G45" s="32" t="s">
        <v>735</v>
      </c>
      <c r="H45" s="27">
        <v>32</v>
      </c>
      <c r="I45" s="38"/>
      <c r="J45" s="38"/>
      <c r="K45" s="27"/>
      <c r="L45" s="26"/>
      <c r="M45" s="26"/>
      <c r="N45" s="29">
        <v>32</v>
      </c>
      <c r="O45" s="45">
        <v>4</v>
      </c>
      <c r="P45" s="29" t="s">
        <v>666</v>
      </c>
      <c r="Q45" s="29"/>
    </row>
    <row r="46" s="16" customFormat="1" spans="1:17">
      <c r="A46" s="26">
        <v>38</v>
      </c>
      <c r="B46" s="26" t="s">
        <v>115</v>
      </c>
      <c r="C46" s="27" t="s">
        <v>502</v>
      </c>
      <c r="D46" s="29" t="s">
        <v>503</v>
      </c>
      <c r="E46" s="29">
        <v>2017</v>
      </c>
      <c r="F46" s="27" t="s">
        <v>504</v>
      </c>
      <c r="G46" s="35" t="s">
        <v>505</v>
      </c>
      <c r="H46" s="27">
        <v>36</v>
      </c>
      <c r="I46" s="38"/>
      <c r="J46" s="38"/>
      <c r="K46" s="27"/>
      <c r="L46" s="26"/>
      <c r="M46" s="26"/>
      <c r="N46" s="29">
        <v>36</v>
      </c>
      <c r="O46" s="45">
        <v>4.5</v>
      </c>
      <c r="P46" s="29" t="s">
        <v>480</v>
      </c>
      <c r="Q46" s="29"/>
    </row>
    <row r="47" s="16" customFormat="1" ht="24" spans="1:17">
      <c r="A47" s="26">
        <v>39</v>
      </c>
      <c r="B47" s="26" t="s">
        <v>115</v>
      </c>
      <c r="C47" s="27" t="s">
        <v>736</v>
      </c>
      <c r="D47" s="29" t="s">
        <v>737</v>
      </c>
      <c r="E47" s="29">
        <v>2017</v>
      </c>
      <c r="F47" s="27" t="s">
        <v>497</v>
      </c>
      <c r="G47" s="30" t="s">
        <v>738</v>
      </c>
      <c r="H47" s="27">
        <v>15</v>
      </c>
      <c r="I47" s="38"/>
      <c r="J47" s="38"/>
      <c r="K47" s="27"/>
      <c r="L47" s="26"/>
      <c r="M47" s="26"/>
      <c r="N47" s="29">
        <v>15</v>
      </c>
      <c r="O47" s="45">
        <v>1.875</v>
      </c>
      <c r="P47" s="29" t="s">
        <v>666</v>
      </c>
      <c r="Q47" s="29"/>
    </row>
    <row r="48" s="16" customFormat="1" ht="24" spans="1:17">
      <c r="A48" s="26">
        <v>40</v>
      </c>
      <c r="B48" s="26" t="s">
        <v>115</v>
      </c>
      <c r="C48" s="27" t="s">
        <v>739</v>
      </c>
      <c r="D48" s="29" t="s">
        <v>740</v>
      </c>
      <c r="E48" s="29">
        <v>2017</v>
      </c>
      <c r="F48" s="27" t="s">
        <v>490</v>
      </c>
      <c r="G48" s="30" t="s">
        <v>741</v>
      </c>
      <c r="H48" s="27">
        <v>25</v>
      </c>
      <c r="I48" s="38"/>
      <c r="J48" s="38"/>
      <c r="K48" s="27"/>
      <c r="L48" s="31"/>
      <c r="M48" s="31"/>
      <c r="N48" s="29">
        <v>25</v>
      </c>
      <c r="O48" s="45">
        <v>3.125</v>
      </c>
      <c r="P48" s="29" t="s">
        <v>666</v>
      </c>
      <c r="Q48" s="29"/>
    </row>
    <row r="49" s="16" customFormat="1" ht="27" customHeight="1" spans="1:17">
      <c r="A49" s="26">
        <v>41</v>
      </c>
      <c r="B49" s="31" t="s">
        <v>115</v>
      </c>
      <c r="C49" s="29" t="s">
        <v>1294</v>
      </c>
      <c r="D49" s="29" t="s">
        <v>1295</v>
      </c>
      <c r="E49" s="29">
        <v>2018</v>
      </c>
      <c r="F49" s="28" t="s">
        <v>696</v>
      </c>
      <c r="G49" s="36" t="s">
        <v>1296</v>
      </c>
      <c r="H49" s="29">
        <v>1180</v>
      </c>
      <c r="I49" s="46"/>
      <c r="J49" s="46"/>
      <c r="K49" s="31">
        <v>1000</v>
      </c>
      <c r="L49" s="31"/>
      <c r="M49" s="31"/>
      <c r="N49" s="31">
        <v>180</v>
      </c>
      <c r="O49" s="45">
        <v>405</v>
      </c>
      <c r="P49" s="28" t="s">
        <v>1280</v>
      </c>
      <c r="Q49" s="29"/>
    </row>
    <row r="50" s="17" customFormat="1" ht="33.75" spans="1:17">
      <c r="A50" s="26">
        <v>42</v>
      </c>
      <c r="B50" s="31" t="s">
        <v>115</v>
      </c>
      <c r="C50" s="29" t="s">
        <v>742</v>
      </c>
      <c r="D50" s="29" t="s">
        <v>743</v>
      </c>
      <c r="E50" s="29">
        <v>2018</v>
      </c>
      <c r="F50" s="29" t="s">
        <v>47</v>
      </c>
      <c r="G50" s="32" t="s">
        <v>744</v>
      </c>
      <c r="H50" s="29">
        <v>3105.87</v>
      </c>
      <c r="I50" s="38"/>
      <c r="J50" s="38"/>
      <c r="K50" s="29"/>
      <c r="L50" s="31">
        <v>1863.52</v>
      </c>
      <c r="M50" s="31">
        <v>1242.35</v>
      </c>
      <c r="N50" s="31"/>
      <c r="O50" s="45">
        <v>388.23375</v>
      </c>
      <c r="P50" s="29" t="s">
        <v>666</v>
      </c>
      <c r="Q50" s="29"/>
    </row>
    <row r="51" s="16" customFormat="1" ht="24" spans="1:17">
      <c r="A51" s="26">
        <v>43</v>
      </c>
      <c r="B51" s="31" t="s">
        <v>115</v>
      </c>
      <c r="C51" s="27" t="s">
        <v>128</v>
      </c>
      <c r="D51" s="29" t="s">
        <v>125</v>
      </c>
      <c r="E51" s="33">
        <v>2018</v>
      </c>
      <c r="F51" s="27" t="s">
        <v>129</v>
      </c>
      <c r="G51" s="30" t="s">
        <v>130</v>
      </c>
      <c r="H51" s="34">
        <v>9230</v>
      </c>
      <c r="I51" s="38">
        <v>5230</v>
      </c>
      <c r="J51" s="38"/>
      <c r="K51" s="37"/>
      <c r="L51" s="37"/>
      <c r="M51" s="38"/>
      <c r="N51" s="37">
        <v>4000</v>
      </c>
      <c r="O51" s="45">
        <v>653.75</v>
      </c>
      <c r="P51" s="28" t="s">
        <v>120</v>
      </c>
      <c r="Q51" s="29"/>
    </row>
    <row r="52" s="17" customFormat="1" ht="23" customHeight="1" spans="1:17">
      <c r="A52" s="26">
        <v>44</v>
      </c>
      <c r="B52" s="31" t="s">
        <v>115</v>
      </c>
      <c r="C52" s="29" t="s">
        <v>745</v>
      </c>
      <c r="D52" s="29" t="s">
        <v>746</v>
      </c>
      <c r="E52" s="29">
        <v>2018</v>
      </c>
      <c r="F52" s="29" t="s">
        <v>747</v>
      </c>
      <c r="G52" s="32" t="s">
        <v>748</v>
      </c>
      <c r="H52" s="29">
        <v>7050</v>
      </c>
      <c r="I52" s="38"/>
      <c r="J52" s="38">
        <v>1410</v>
      </c>
      <c r="K52" s="29"/>
      <c r="L52" s="31"/>
      <c r="M52" s="31"/>
      <c r="N52" s="31">
        <v>5640</v>
      </c>
      <c r="O52" s="45" t="s">
        <v>29</v>
      </c>
      <c r="P52" s="29" t="s">
        <v>666</v>
      </c>
      <c r="Q52" s="29"/>
    </row>
    <row r="53" s="16" customFormat="1" ht="49" customHeight="1" spans="1:17">
      <c r="A53" s="26">
        <v>45</v>
      </c>
      <c r="B53" s="29" t="s">
        <v>131</v>
      </c>
      <c r="C53" s="29" t="s">
        <v>1297</v>
      </c>
      <c r="D53" s="29" t="s">
        <v>750</v>
      </c>
      <c r="E53" s="29">
        <v>2017</v>
      </c>
      <c r="F53" s="29" t="s">
        <v>47</v>
      </c>
      <c r="G53" s="32" t="s">
        <v>1298</v>
      </c>
      <c r="H53" s="37">
        <v>445.63</v>
      </c>
      <c r="I53" s="37">
        <v>445.63</v>
      </c>
      <c r="J53" s="37"/>
      <c r="K53" s="37"/>
      <c r="L53" s="37"/>
      <c r="M53" s="37"/>
      <c r="N53" s="37"/>
      <c r="O53" s="47">
        <v>55.70375</v>
      </c>
      <c r="P53" s="29" t="s">
        <v>1280</v>
      </c>
      <c r="Q53" s="29" t="s">
        <v>1299</v>
      </c>
    </row>
    <row r="54" s="16" customFormat="1" ht="44" customHeight="1" spans="1:17">
      <c r="A54" s="26">
        <v>46</v>
      </c>
      <c r="B54" s="29" t="s">
        <v>131</v>
      </c>
      <c r="C54" s="29" t="s">
        <v>1300</v>
      </c>
      <c r="D54" s="29" t="s">
        <v>750</v>
      </c>
      <c r="E54" s="29">
        <v>2017</v>
      </c>
      <c r="F54" s="29" t="s">
        <v>47</v>
      </c>
      <c r="G54" s="32" t="s">
        <v>1301</v>
      </c>
      <c r="H54" s="37">
        <v>3340.63</v>
      </c>
      <c r="I54" s="37">
        <v>3340.63</v>
      </c>
      <c r="J54" s="37"/>
      <c r="K54" s="37"/>
      <c r="L54" s="37"/>
      <c r="M54" s="37"/>
      <c r="N54" s="37"/>
      <c r="O54" s="47">
        <v>417.57875</v>
      </c>
      <c r="P54" s="29" t="s">
        <v>1280</v>
      </c>
      <c r="Q54" s="29" t="s">
        <v>1299</v>
      </c>
    </row>
    <row r="55" s="16" customFormat="1" ht="50" customHeight="1" spans="1:17">
      <c r="A55" s="26">
        <v>47</v>
      </c>
      <c r="B55" s="29" t="s">
        <v>131</v>
      </c>
      <c r="C55" s="29" t="s">
        <v>1302</v>
      </c>
      <c r="D55" s="29" t="s">
        <v>750</v>
      </c>
      <c r="E55" s="29">
        <v>2017</v>
      </c>
      <c r="F55" s="29" t="s">
        <v>47</v>
      </c>
      <c r="G55" s="32" t="s">
        <v>1303</v>
      </c>
      <c r="H55" s="37">
        <v>713.74</v>
      </c>
      <c r="I55" s="37">
        <v>713.74</v>
      </c>
      <c r="J55" s="37"/>
      <c r="K55" s="37"/>
      <c r="L55" s="37"/>
      <c r="M55" s="37"/>
      <c r="N55" s="37"/>
      <c r="O55" s="47">
        <v>89.2175</v>
      </c>
      <c r="P55" s="29" t="s">
        <v>1280</v>
      </c>
      <c r="Q55" s="29" t="s">
        <v>1299</v>
      </c>
    </row>
    <row r="56" s="16" customFormat="1" ht="36" spans="1:17">
      <c r="A56" s="26">
        <v>48</v>
      </c>
      <c r="B56" s="29" t="s">
        <v>131</v>
      </c>
      <c r="C56" s="29" t="s">
        <v>749</v>
      </c>
      <c r="D56" s="29" t="s">
        <v>750</v>
      </c>
      <c r="E56" s="29">
        <v>2017</v>
      </c>
      <c r="F56" s="29" t="s">
        <v>47</v>
      </c>
      <c r="G56" s="32" t="s">
        <v>751</v>
      </c>
      <c r="H56" s="37">
        <v>14601.21</v>
      </c>
      <c r="I56" s="37">
        <v>14601.21</v>
      </c>
      <c r="J56" s="37"/>
      <c r="K56" s="37"/>
      <c r="L56" s="37"/>
      <c r="M56" s="37"/>
      <c r="N56" s="37"/>
      <c r="O56" s="47">
        <v>1825.15125</v>
      </c>
      <c r="P56" s="29" t="s">
        <v>666</v>
      </c>
      <c r="Q56" s="29" t="s">
        <v>752</v>
      </c>
    </row>
    <row r="57" s="16" customFormat="1" ht="38" customHeight="1" spans="1:17">
      <c r="A57" s="26">
        <v>49</v>
      </c>
      <c r="B57" s="29" t="s">
        <v>131</v>
      </c>
      <c r="C57" s="29" t="s">
        <v>753</v>
      </c>
      <c r="D57" s="29" t="s">
        <v>750</v>
      </c>
      <c r="E57" s="29">
        <v>2017</v>
      </c>
      <c r="F57" s="29" t="s">
        <v>47</v>
      </c>
      <c r="G57" s="32" t="s">
        <v>754</v>
      </c>
      <c r="H57" s="37">
        <v>23160.51</v>
      </c>
      <c r="I57" s="37">
        <v>23160.51</v>
      </c>
      <c r="J57" s="37"/>
      <c r="K57" s="37"/>
      <c r="L57" s="37"/>
      <c r="M57" s="37"/>
      <c r="N57" s="37"/>
      <c r="O57" s="47">
        <v>2895.06375</v>
      </c>
      <c r="P57" s="29" t="s">
        <v>666</v>
      </c>
      <c r="Q57" s="29" t="s">
        <v>752</v>
      </c>
    </row>
    <row r="58" s="16" customFormat="1" ht="33.75" spans="1:17">
      <c r="A58" s="26">
        <v>50</v>
      </c>
      <c r="B58" s="33" t="s">
        <v>131</v>
      </c>
      <c r="C58" s="29" t="s">
        <v>132</v>
      </c>
      <c r="D58" s="33" t="s">
        <v>37</v>
      </c>
      <c r="E58" s="29">
        <v>2017</v>
      </c>
      <c r="F58" s="33" t="s">
        <v>133</v>
      </c>
      <c r="G58" s="32" t="s">
        <v>134</v>
      </c>
      <c r="H58" s="38">
        <v>17276.36</v>
      </c>
      <c r="I58" s="38">
        <v>10671.9261</v>
      </c>
      <c r="J58" s="38">
        <v>404.4339</v>
      </c>
      <c r="K58" s="48"/>
      <c r="L58" s="38"/>
      <c r="M58" s="38"/>
      <c r="N58" s="38">
        <v>6200</v>
      </c>
      <c r="O58" s="45">
        <v>711.46174</v>
      </c>
      <c r="P58" s="29" t="s">
        <v>120</v>
      </c>
      <c r="Q58" s="29"/>
    </row>
    <row r="59" s="16" customFormat="1" ht="36" spans="1:17">
      <c r="A59" s="26">
        <v>51</v>
      </c>
      <c r="B59" s="33" t="s">
        <v>131</v>
      </c>
      <c r="C59" s="29" t="s">
        <v>135</v>
      </c>
      <c r="D59" s="33" t="s">
        <v>37</v>
      </c>
      <c r="E59" s="29">
        <v>2017</v>
      </c>
      <c r="F59" s="33" t="s">
        <v>136</v>
      </c>
      <c r="G59" s="32" t="s">
        <v>137</v>
      </c>
      <c r="H59" s="38">
        <v>32244.05</v>
      </c>
      <c r="I59" s="38">
        <v>19224.4993</v>
      </c>
      <c r="J59" s="38">
        <v>728.5507</v>
      </c>
      <c r="K59" s="48"/>
      <c r="L59" s="38"/>
      <c r="M59" s="38"/>
      <c r="N59" s="38">
        <v>12291</v>
      </c>
      <c r="O59" s="45">
        <v>1281.63328666667</v>
      </c>
      <c r="P59" s="29" t="s">
        <v>120</v>
      </c>
      <c r="Q59" s="29"/>
    </row>
    <row r="60" s="16" customFormat="1" ht="36" spans="1:17">
      <c r="A60" s="26">
        <v>52</v>
      </c>
      <c r="B60" s="33" t="s">
        <v>131</v>
      </c>
      <c r="C60" s="29" t="s">
        <v>506</v>
      </c>
      <c r="D60" s="33" t="s">
        <v>37</v>
      </c>
      <c r="E60" s="29">
        <v>2017</v>
      </c>
      <c r="F60" s="33" t="s">
        <v>136</v>
      </c>
      <c r="G60" s="32" t="s">
        <v>507</v>
      </c>
      <c r="H60" s="38">
        <v>9795.03</v>
      </c>
      <c r="I60" s="38">
        <v>6541.1404</v>
      </c>
      <c r="J60" s="38">
        <v>247.8896</v>
      </c>
      <c r="K60" s="48"/>
      <c r="L60" s="38"/>
      <c r="M60" s="38"/>
      <c r="N60" s="38">
        <v>3006</v>
      </c>
      <c r="O60" s="45">
        <v>436.076026666667</v>
      </c>
      <c r="P60" s="29" t="s">
        <v>480</v>
      </c>
      <c r="Q60" s="29"/>
    </row>
    <row r="61" s="16" customFormat="1" ht="36" spans="1:17">
      <c r="A61" s="26">
        <v>53</v>
      </c>
      <c r="B61" s="33" t="s">
        <v>131</v>
      </c>
      <c r="C61" s="29" t="s">
        <v>508</v>
      </c>
      <c r="D61" s="33" t="s">
        <v>37</v>
      </c>
      <c r="E61" s="29">
        <v>2017</v>
      </c>
      <c r="F61" s="33" t="s">
        <v>136</v>
      </c>
      <c r="G61" s="32" t="s">
        <v>509</v>
      </c>
      <c r="H61" s="38">
        <v>19180.44</v>
      </c>
      <c r="I61" s="38">
        <v>12808.0533</v>
      </c>
      <c r="J61" s="38">
        <v>485.3867</v>
      </c>
      <c r="K61" s="48"/>
      <c r="L61" s="38"/>
      <c r="M61" s="38"/>
      <c r="N61" s="38">
        <v>5887</v>
      </c>
      <c r="O61" s="45">
        <v>853.87022</v>
      </c>
      <c r="P61" s="29" t="s">
        <v>480</v>
      </c>
      <c r="Q61" s="29"/>
    </row>
    <row r="62" s="16" customFormat="1" ht="36" spans="1:17">
      <c r="A62" s="26">
        <v>54</v>
      </c>
      <c r="B62" s="33" t="s">
        <v>131</v>
      </c>
      <c r="C62" s="29" t="s">
        <v>138</v>
      </c>
      <c r="D62" s="33" t="s">
        <v>37</v>
      </c>
      <c r="E62" s="29">
        <v>2017</v>
      </c>
      <c r="F62" s="33" t="s">
        <v>136</v>
      </c>
      <c r="G62" s="32" t="s">
        <v>139</v>
      </c>
      <c r="H62" s="38">
        <v>8165.79</v>
      </c>
      <c r="I62" s="38">
        <v>5453.1327</v>
      </c>
      <c r="J62" s="38">
        <v>206.6573</v>
      </c>
      <c r="K62" s="48"/>
      <c r="L62" s="38"/>
      <c r="M62" s="38"/>
      <c r="N62" s="38">
        <v>2506</v>
      </c>
      <c r="O62" s="45">
        <v>363.54218</v>
      </c>
      <c r="P62" s="29" t="s">
        <v>120</v>
      </c>
      <c r="Q62" s="29"/>
    </row>
    <row r="63" s="16" customFormat="1" ht="36" spans="1:17">
      <c r="A63" s="26">
        <v>55</v>
      </c>
      <c r="B63" s="33" t="s">
        <v>131</v>
      </c>
      <c r="C63" s="33" t="s">
        <v>140</v>
      </c>
      <c r="D63" s="33" t="s">
        <v>37</v>
      </c>
      <c r="E63" s="29">
        <v>2018</v>
      </c>
      <c r="F63" s="29" t="s">
        <v>141</v>
      </c>
      <c r="G63" s="32" t="s">
        <v>1374</v>
      </c>
      <c r="H63" s="38">
        <v>11512.74</v>
      </c>
      <c r="I63" s="38">
        <v>11512.74</v>
      </c>
      <c r="J63" s="38"/>
      <c r="K63" s="38"/>
      <c r="L63" s="38"/>
      <c r="M63" s="38"/>
      <c r="N63" s="38"/>
      <c r="O63" s="45">
        <v>767.516</v>
      </c>
      <c r="P63" s="29" t="s">
        <v>120</v>
      </c>
      <c r="Q63" s="33"/>
    </row>
    <row r="64" s="16" customFormat="1" ht="48" spans="1:17">
      <c r="A64" s="26">
        <v>56</v>
      </c>
      <c r="B64" s="33" t="s">
        <v>131</v>
      </c>
      <c r="C64" s="33" t="s">
        <v>143</v>
      </c>
      <c r="D64" s="33" t="s">
        <v>37</v>
      </c>
      <c r="E64" s="29">
        <v>2018</v>
      </c>
      <c r="F64" s="29" t="s">
        <v>144</v>
      </c>
      <c r="G64" s="32" t="s">
        <v>145</v>
      </c>
      <c r="H64" s="38">
        <v>9000</v>
      </c>
      <c r="I64" s="38">
        <v>9000</v>
      </c>
      <c r="J64" s="38"/>
      <c r="K64" s="38"/>
      <c r="L64" s="38"/>
      <c r="M64" s="38"/>
      <c r="N64" s="38"/>
      <c r="O64" s="45">
        <v>600</v>
      </c>
      <c r="P64" s="29" t="s">
        <v>120</v>
      </c>
      <c r="Q64" s="33"/>
    </row>
    <row r="65" s="16" customFormat="1" ht="33.75" spans="1:17">
      <c r="A65" s="26">
        <v>57</v>
      </c>
      <c r="B65" s="33" t="s">
        <v>131</v>
      </c>
      <c r="C65" s="33" t="s">
        <v>755</v>
      </c>
      <c r="D65" s="33" t="s">
        <v>37</v>
      </c>
      <c r="E65" s="29">
        <v>2018</v>
      </c>
      <c r="F65" s="29" t="s">
        <v>756</v>
      </c>
      <c r="G65" s="32" t="s">
        <v>1375</v>
      </c>
      <c r="H65" s="38">
        <v>1999.77</v>
      </c>
      <c r="I65" s="38">
        <v>1999.77</v>
      </c>
      <c r="J65" s="38"/>
      <c r="K65" s="38"/>
      <c r="L65" s="38"/>
      <c r="M65" s="38"/>
      <c r="N65" s="38"/>
      <c r="O65" s="45">
        <v>133.318</v>
      </c>
      <c r="P65" s="29" t="s">
        <v>666</v>
      </c>
      <c r="Q65" s="33"/>
    </row>
    <row r="66" s="16" customFormat="1" ht="36" spans="1:17">
      <c r="A66" s="26">
        <v>58</v>
      </c>
      <c r="B66" s="33" t="s">
        <v>131</v>
      </c>
      <c r="C66" s="33" t="s">
        <v>1304</v>
      </c>
      <c r="D66" s="33" t="s">
        <v>37</v>
      </c>
      <c r="E66" s="29">
        <v>2018</v>
      </c>
      <c r="F66" s="29" t="s">
        <v>136</v>
      </c>
      <c r="G66" s="32" t="s">
        <v>1305</v>
      </c>
      <c r="H66" s="38">
        <v>4974.53</v>
      </c>
      <c r="I66" s="38">
        <v>4974.53</v>
      </c>
      <c r="J66" s="38"/>
      <c r="K66" s="38"/>
      <c r="L66" s="38"/>
      <c r="M66" s="38"/>
      <c r="N66" s="38"/>
      <c r="O66" s="45">
        <v>331.635333333333</v>
      </c>
      <c r="P66" s="29" t="s">
        <v>1280</v>
      </c>
      <c r="Q66" s="33"/>
    </row>
    <row r="67" s="16" customFormat="1" ht="71" customHeight="1" spans="1:17">
      <c r="A67" s="26">
        <v>59</v>
      </c>
      <c r="B67" s="33" t="s">
        <v>131</v>
      </c>
      <c r="C67" s="33" t="s">
        <v>1306</v>
      </c>
      <c r="D67" s="33" t="s">
        <v>37</v>
      </c>
      <c r="E67" s="29">
        <v>2018</v>
      </c>
      <c r="F67" s="29" t="s">
        <v>136</v>
      </c>
      <c r="G67" s="32" t="s">
        <v>1307</v>
      </c>
      <c r="H67" s="38">
        <v>2160.17</v>
      </c>
      <c r="I67" s="38">
        <v>2160.17</v>
      </c>
      <c r="J67" s="38"/>
      <c r="K67" s="38"/>
      <c r="L67" s="38"/>
      <c r="M67" s="38"/>
      <c r="N67" s="38"/>
      <c r="O67" s="45">
        <v>144.011333333333</v>
      </c>
      <c r="P67" s="29" t="s">
        <v>1280</v>
      </c>
      <c r="Q67" s="33"/>
    </row>
    <row r="68" s="16" customFormat="1" ht="56.25" spans="1:17">
      <c r="A68" s="26">
        <v>60</v>
      </c>
      <c r="B68" s="33" t="s">
        <v>131</v>
      </c>
      <c r="C68" s="33" t="s">
        <v>1308</v>
      </c>
      <c r="D68" s="33" t="s">
        <v>37</v>
      </c>
      <c r="E68" s="29">
        <v>2018</v>
      </c>
      <c r="F68" s="29" t="s">
        <v>136</v>
      </c>
      <c r="G68" s="32" t="s">
        <v>1309</v>
      </c>
      <c r="H68" s="38">
        <v>1988.29</v>
      </c>
      <c r="I68" s="38">
        <v>1988.29</v>
      </c>
      <c r="J68" s="38"/>
      <c r="K68" s="38"/>
      <c r="L68" s="38"/>
      <c r="M68" s="38"/>
      <c r="N68" s="38"/>
      <c r="O68" s="45">
        <v>132.552666666667</v>
      </c>
      <c r="P68" s="29" t="s">
        <v>1280</v>
      </c>
      <c r="Q68" s="33"/>
    </row>
    <row r="69" s="16" customFormat="1" ht="40.5" spans="1:17">
      <c r="A69" s="26">
        <v>61</v>
      </c>
      <c r="B69" s="29" t="s">
        <v>131</v>
      </c>
      <c r="C69" s="29" t="s">
        <v>510</v>
      </c>
      <c r="D69" s="29" t="s">
        <v>37</v>
      </c>
      <c r="E69" s="29">
        <v>2019</v>
      </c>
      <c r="F69" s="51" t="s">
        <v>511</v>
      </c>
      <c r="G69" s="36" t="s">
        <v>512</v>
      </c>
      <c r="H69" s="38">
        <v>2000</v>
      </c>
      <c r="I69" s="38">
        <v>2000</v>
      </c>
      <c r="J69" s="38"/>
      <c r="K69" s="38"/>
      <c r="L69" s="38"/>
      <c r="M69" s="38"/>
      <c r="N69" s="38"/>
      <c r="O69" s="56">
        <v>133.333333333333</v>
      </c>
      <c r="P69" s="29" t="s">
        <v>480</v>
      </c>
      <c r="Q69" s="33"/>
    </row>
    <row r="70" s="15" customFormat="1" spans="1:17">
      <c r="A70" s="49" t="s">
        <v>1376</v>
      </c>
      <c r="B70" s="49"/>
      <c r="C70" s="49"/>
      <c r="D70" s="49"/>
      <c r="E70" s="49"/>
      <c r="F70" s="49"/>
      <c r="G70" s="49"/>
      <c r="H70" s="49">
        <f t="shared" ref="H70:O70" si="2">SUM(H71:H104)</f>
        <v>77920.0208</v>
      </c>
      <c r="I70" s="49">
        <f t="shared" si="2"/>
        <v>51732.5855</v>
      </c>
      <c r="J70" s="49">
        <f t="shared" si="2"/>
        <v>1750</v>
      </c>
      <c r="K70" s="49">
        <f t="shared" si="2"/>
        <v>4000</v>
      </c>
      <c r="L70" s="49">
        <f t="shared" si="2"/>
        <v>2900</v>
      </c>
      <c r="M70" s="49">
        <f t="shared" si="2"/>
        <v>4867.4</v>
      </c>
      <c r="N70" s="49">
        <f t="shared" si="2"/>
        <v>12670.0353</v>
      </c>
      <c r="O70" s="57">
        <f t="shared" si="2"/>
        <v>7272.0345875</v>
      </c>
      <c r="P70" s="49"/>
      <c r="Q70" s="49"/>
    </row>
    <row r="71" s="16" customFormat="1" ht="33.75" spans="1:17">
      <c r="A71" s="52">
        <v>1</v>
      </c>
      <c r="B71" s="28" t="s">
        <v>50</v>
      </c>
      <c r="C71" s="29" t="s">
        <v>889</v>
      </c>
      <c r="D71" s="28" t="s">
        <v>52</v>
      </c>
      <c r="E71" s="29">
        <v>2016</v>
      </c>
      <c r="F71" s="29" t="s">
        <v>890</v>
      </c>
      <c r="G71" s="32" t="s">
        <v>891</v>
      </c>
      <c r="H71" s="33">
        <v>2521.7613</v>
      </c>
      <c r="I71" s="33">
        <v>1505</v>
      </c>
      <c r="J71" s="33"/>
      <c r="K71" s="56"/>
      <c r="L71" s="56">
        <v>1000</v>
      </c>
      <c r="M71" s="56"/>
      <c r="N71" s="38">
        <v>16.7613</v>
      </c>
      <c r="O71" s="45">
        <v>188.125</v>
      </c>
      <c r="P71" s="28" t="s">
        <v>666</v>
      </c>
      <c r="Q71" s="28"/>
    </row>
    <row r="72" s="16" customFormat="1" ht="24" spans="1:17">
      <c r="A72" s="52">
        <v>2</v>
      </c>
      <c r="B72" s="28" t="s">
        <v>50</v>
      </c>
      <c r="C72" s="29" t="s">
        <v>892</v>
      </c>
      <c r="D72" s="28" t="s">
        <v>52</v>
      </c>
      <c r="E72" s="29">
        <v>2016</v>
      </c>
      <c r="F72" s="29" t="s">
        <v>890</v>
      </c>
      <c r="G72" s="32" t="s">
        <v>893</v>
      </c>
      <c r="H72" s="33">
        <v>515.01</v>
      </c>
      <c r="I72" s="33">
        <v>64</v>
      </c>
      <c r="J72" s="33"/>
      <c r="K72" s="56"/>
      <c r="L72" s="56"/>
      <c r="M72" s="56"/>
      <c r="N72" s="37">
        <v>451.01</v>
      </c>
      <c r="O72" s="45">
        <v>8</v>
      </c>
      <c r="P72" s="28" t="s">
        <v>666</v>
      </c>
      <c r="Q72" s="28"/>
    </row>
    <row r="73" s="16" customFormat="1" ht="24" spans="1:17">
      <c r="A73" s="52">
        <v>3</v>
      </c>
      <c r="B73" s="28" t="s">
        <v>50</v>
      </c>
      <c r="C73" s="29" t="s">
        <v>894</v>
      </c>
      <c r="D73" s="28" t="s">
        <v>52</v>
      </c>
      <c r="E73" s="29">
        <v>2016</v>
      </c>
      <c r="F73" s="29" t="s">
        <v>895</v>
      </c>
      <c r="G73" s="32" t="s">
        <v>896</v>
      </c>
      <c r="H73" s="33">
        <v>615.4608</v>
      </c>
      <c r="I73" s="33">
        <v>165</v>
      </c>
      <c r="J73" s="33"/>
      <c r="K73" s="56"/>
      <c r="L73" s="56"/>
      <c r="M73" s="56"/>
      <c r="N73" s="38">
        <v>450.4608</v>
      </c>
      <c r="O73" s="45">
        <v>20.625</v>
      </c>
      <c r="P73" s="28" t="s">
        <v>666</v>
      </c>
      <c r="Q73" s="28"/>
    </row>
    <row r="74" s="17" customFormat="1" ht="24" spans="1:17">
      <c r="A74" s="52">
        <v>4</v>
      </c>
      <c r="B74" s="29" t="s">
        <v>50</v>
      </c>
      <c r="C74" s="29" t="s">
        <v>897</v>
      </c>
      <c r="D74" s="29" t="s">
        <v>52</v>
      </c>
      <c r="E74" s="29">
        <v>2017</v>
      </c>
      <c r="F74" s="29" t="s">
        <v>361</v>
      </c>
      <c r="G74" s="32" t="s">
        <v>898</v>
      </c>
      <c r="H74" s="33">
        <v>3515.47</v>
      </c>
      <c r="I74" s="33">
        <v>2460.89</v>
      </c>
      <c r="J74" s="33"/>
      <c r="K74" s="29"/>
      <c r="L74" s="56"/>
      <c r="M74" s="29"/>
      <c r="N74" s="33">
        <v>1054.58</v>
      </c>
      <c r="O74" s="45">
        <v>307.61125</v>
      </c>
      <c r="P74" s="29" t="s">
        <v>666</v>
      </c>
      <c r="Q74" s="29"/>
    </row>
    <row r="75" s="16" customFormat="1" ht="48" customHeight="1" spans="1:17">
      <c r="A75" s="52">
        <v>5</v>
      </c>
      <c r="B75" s="29" t="s">
        <v>50</v>
      </c>
      <c r="C75" s="29" t="s">
        <v>51</v>
      </c>
      <c r="D75" s="29" t="s">
        <v>52</v>
      </c>
      <c r="E75" s="29">
        <v>2017</v>
      </c>
      <c r="F75" s="29" t="s">
        <v>53</v>
      </c>
      <c r="G75" s="32" t="s">
        <v>54</v>
      </c>
      <c r="H75" s="33">
        <v>7000</v>
      </c>
      <c r="I75" s="33">
        <v>7000</v>
      </c>
      <c r="J75" s="33"/>
      <c r="K75" s="56"/>
      <c r="L75" s="56"/>
      <c r="M75" s="56"/>
      <c r="N75" s="56"/>
      <c r="O75" s="45">
        <v>875</v>
      </c>
      <c r="P75" s="31" t="s">
        <v>30</v>
      </c>
      <c r="Q75" s="29"/>
    </row>
    <row r="76" s="16" customFormat="1" ht="24" spans="1:17">
      <c r="A76" s="52">
        <v>6</v>
      </c>
      <c r="B76" s="28" t="s">
        <v>50</v>
      </c>
      <c r="C76" s="28" t="s">
        <v>345</v>
      </c>
      <c r="D76" s="28" t="s">
        <v>346</v>
      </c>
      <c r="E76" s="29">
        <v>2017</v>
      </c>
      <c r="F76" s="28" t="s">
        <v>347</v>
      </c>
      <c r="G76" s="36" t="s">
        <v>1377</v>
      </c>
      <c r="H76" s="53">
        <v>1998.59</v>
      </c>
      <c r="I76" s="53">
        <v>1998.59</v>
      </c>
      <c r="J76" s="53"/>
      <c r="K76" s="28"/>
      <c r="L76" s="28"/>
      <c r="M76" s="28"/>
      <c r="N76" s="28"/>
      <c r="O76" s="45">
        <v>249.82375</v>
      </c>
      <c r="P76" s="28" t="s">
        <v>120</v>
      </c>
      <c r="Q76" s="28"/>
    </row>
    <row r="77" s="16" customFormat="1" ht="30" customHeight="1" spans="1:17">
      <c r="A77" s="52">
        <v>7</v>
      </c>
      <c r="B77" s="29" t="s">
        <v>50</v>
      </c>
      <c r="C77" s="29" t="s">
        <v>55</v>
      </c>
      <c r="D77" s="29" t="s">
        <v>52</v>
      </c>
      <c r="E77" s="29">
        <v>2017</v>
      </c>
      <c r="F77" s="29" t="s">
        <v>56</v>
      </c>
      <c r="G77" s="32" t="s">
        <v>57</v>
      </c>
      <c r="H77" s="33">
        <v>1428.57</v>
      </c>
      <c r="I77" s="33">
        <v>1000</v>
      </c>
      <c r="J77" s="33"/>
      <c r="K77" s="29"/>
      <c r="L77" s="56"/>
      <c r="M77" s="29"/>
      <c r="N77" s="33">
        <v>428.57</v>
      </c>
      <c r="O77" s="45">
        <v>125</v>
      </c>
      <c r="P77" s="31" t="s">
        <v>30</v>
      </c>
      <c r="Q77" s="29"/>
    </row>
    <row r="78" s="17" customFormat="1" ht="33.75" spans="1:17">
      <c r="A78" s="52">
        <v>8</v>
      </c>
      <c r="B78" s="29" t="s">
        <v>50</v>
      </c>
      <c r="C78" s="29" t="s">
        <v>349</v>
      </c>
      <c r="D78" s="29" t="s">
        <v>52</v>
      </c>
      <c r="E78" s="29">
        <v>2017</v>
      </c>
      <c r="F78" s="29" t="s">
        <v>350</v>
      </c>
      <c r="G78" s="32" t="s">
        <v>351</v>
      </c>
      <c r="H78" s="33">
        <v>3000</v>
      </c>
      <c r="I78" s="33">
        <v>3000</v>
      </c>
      <c r="J78" s="33"/>
      <c r="K78" s="56"/>
      <c r="L78" s="56"/>
      <c r="M78" s="56"/>
      <c r="N78" s="56"/>
      <c r="O78" s="45">
        <v>375</v>
      </c>
      <c r="P78" s="29" t="s">
        <v>120</v>
      </c>
      <c r="Q78" s="29"/>
    </row>
    <row r="79" s="16" customFormat="1" ht="24" spans="1:17">
      <c r="A79" s="52">
        <v>9</v>
      </c>
      <c r="B79" s="28" t="s">
        <v>50</v>
      </c>
      <c r="C79" s="28" t="s">
        <v>899</v>
      </c>
      <c r="D79" s="28" t="s">
        <v>52</v>
      </c>
      <c r="E79" s="29">
        <v>2017</v>
      </c>
      <c r="F79" s="28" t="s">
        <v>900</v>
      </c>
      <c r="G79" s="32" t="s">
        <v>901</v>
      </c>
      <c r="H79" s="53">
        <v>2918.5</v>
      </c>
      <c r="I79" s="53">
        <v>2918.5</v>
      </c>
      <c r="J79" s="53"/>
      <c r="K79" s="28"/>
      <c r="L79" s="28"/>
      <c r="M79" s="28"/>
      <c r="N79" s="53"/>
      <c r="O79" s="45">
        <v>364.8125</v>
      </c>
      <c r="P79" s="28" t="s">
        <v>666</v>
      </c>
      <c r="Q79" s="28"/>
    </row>
    <row r="80" s="16" customFormat="1" ht="24" spans="1:17">
      <c r="A80" s="52">
        <v>10</v>
      </c>
      <c r="B80" s="28" t="s">
        <v>50</v>
      </c>
      <c r="C80" s="28" t="s">
        <v>902</v>
      </c>
      <c r="D80" s="29" t="s">
        <v>52</v>
      </c>
      <c r="E80" s="29">
        <v>2017</v>
      </c>
      <c r="F80" s="29" t="s">
        <v>903</v>
      </c>
      <c r="G80" s="32" t="s">
        <v>904</v>
      </c>
      <c r="H80" s="33">
        <v>1081.4955</v>
      </c>
      <c r="I80" s="38">
        <v>1081.4955</v>
      </c>
      <c r="J80" s="38"/>
      <c r="K80" s="28"/>
      <c r="L80" s="28"/>
      <c r="M80" s="58"/>
      <c r="N80" s="28"/>
      <c r="O80" s="45">
        <v>135.1869375</v>
      </c>
      <c r="P80" s="28" t="s">
        <v>666</v>
      </c>
      <c r="Q80" s="28"/>
    </row>
    <row r="81" s="17" customFormat="1" ht="24" spans="1:17">
      <c r="A81" s="52">
        <v>11</v>
      </c>
      <c r="B81" s="29" t="s">
        <v>50</v>
      </c>
      <c r="C81" s="29" t="s">
        <v>905</v>
      </c>
      <c r="D81" s="29" t="s">
        <v>52</v>
      </c>
      <c r="E81" s="29">
        <v>2017</v>
      </c>
      <c r="F81" s="29" t="s">
        <v>903</v>
      </c>
      <c r="G81" s="32" t="s">
        <v>906</v>
      </c>
      <c r="H81" s="33">
        <v>6058.32</v>
      </c>
      <c r="I81" s="33">
        <v>4917.89</v>
      </c>
      <c r="J81" s="33"/>
      <c r="K81" s="56"/>
      <c r="L81" s="56"/>
      <c r="M81" s="29"/>
      <c r="N81" s="37">
        <v>1140.43</v>
      </c>
      <c r="O81" s="45">
        <v>614.73625</v>
      </c>
      <c r="P81" s="29" t="s">
        <v>666</v>
      </c>
      <c r="Q81" s="29"/>
    </row>
    <row r="82" s="17" customFormat="1" ht="24" spans="1:17">
      <c r="A82" s="52">
        <v>12</v>
      </c>
      <c r="B82" s="29" t="s">
        <v>50</v>
      </c>
      <c r="C82" s="29" t="s">
        <v>907</v>
      </c>
      <c r="D82" s="29" t="s">
        <v>52</v>
      </c>
      <c r="E82" s="29">
        <v>2017</v>
      </c>
      <c r="F82" s="29" t="s">
        <v>908</v>
      </c>
      <c r="G82" s="32" t="s">
        <v>909</v>
      </c>
      <c r="H82" s="33">
        <v>5558.49</v>
      </c>
      <c r="I82" s="33">
        <v>4917.89</v>
      </c>
      <c r="J82" s="33"/>
      <c r="K82" s="29"/>
      <c r="L82" s="56"/>
      <c r="M82" s="29"/>
      <c r="N82" s="37">
        <v>640.599999999999</v>
      </c>
      <c r="O82" s="45">
        <v>614.73625</v>
      </c>
      <c r="P82" s="29" t="s">
        <v>666</v>
      </c>
      <c r="Q82" s="29"/>
    </row>
    <row r="83" s="17" customFormat="1" ht="24" spans="1:17">
      <c r="A83" s="52">
        <v>13</v>
      </c>
      <c r="B83" s="29" t="s">
        <v>50</v>
      </c>
      <c r="C83" s="29" t="s">
        <v>910</v>
      </c>
      <c r="D83" s="29" t="s">
        <v>52</v>
      </c>
      <c r="E83" s="29">
        <v>2017</v>
      </c>
      <c r="F83" s="29" t="s">
        <v>911</v>
      </c>
      <c r="G83" s="32" t="s">
        <v>912</v>
      </c>
      <c r="H83" s="33">
        <v>6528.49</v>
      </c>
      <c r="I83" s="33">
        <v>6528.49</v>
      </c>
      <c r="J83" s="33"/>
      <c r="K83" s="56"/>
      <c r="L83" s="56"/>
      <c r="M83" s="56"/>
      <c r="N83" s="56"/>
      <c r="O83" s="45">
        <v>816.06125</v>
      </c>
      <c r="P83" s="29" t="s">
        <v>666</v>
      </c>
      <c r="Q83" s="29"/>
    </row>
    <row r="84" s="17" customFormat="1" ht="24" spans="1:17">
      <c r="A84" s="52">
        <v>14</v>
      </c>
      <c r="B84" s="29" t="s">
        <v>50</v>
      </c>
      <c r="C84" s="29" t="s">
        <v>913</v>
      </c>
      <c r="D84" s="29" t="s">
        <v>914</v>
      </c>
      <c r="E84" s="29">
        <v>2017</v>
      </c>
      <c r="F84" s="29" t="s">
        <v>903</v>
      </c>
      <c r="G84" s="32" t="s">
        <v>915</v>
      </c>
      <c r="H84" s="33">
        <v>600</v>
      </c>
      <c r="I84" s="33">
        <v>300</v>
      </c>
      <c r="J84" s="33"/>
      <c r="K84" s="56"/>
      <c r="L84" s="56"/>
      <c r="M84" s="56">
        <v>300</v>
      </c>
      <c r="N84" s="56"/>
      <c r="O84" s="45" t="s">
        <v>29</v>
      </c>
      <c r="P84" s="29" t="s">
        <v>666</v>
      </c>
      <c r="Q84" s="29"/>
    </row>
    <row r="85" s="17" customFormat="1" ht="24" spans="1:17">
      <c r="A85" s="52">
        <v>15</v>
      </c>
      <c r="B85" s="29" t="s">
        <v>50</v>
      </c>
      <c r="C85" s="29" t="s">
        <v>916</v>
      </c>
      <c r="D85" s="29" t="s">
        <v>917</v>
      </c>
      <c r="E85" s="29">
        <v>2017</v>
      </c>
      <c r="F85" s="29" t="s">
        <v>361</v>
      </c>
      <c r="G85" s="32" t="s">
        <v>918</v>
      </c>
      <c r="H85" s="33">
        <v>345</v>
      </c>
      <c r="I85" s="33">
        <v>300</v>
      </c>
      <c r="J85" s="33"/>
      <c r="K85" s="56"/>
      <c r="L85" s="56"/>
      <c r="M85" s="56">
        <v>45</v>
      </c>
      <c r="N85" s="56"/>
      <c r="O85" s="45" t="s">
        <v>29</v>
      </c>
      <c r="P85" s="29" t="s">
        <v>666</v>
      </c>
      <c r="Q85" s="29"/>
    </row>
    <row r="86" s="17" customFormat="1" ht="24" spans="1:17">
      <c r="A86" s="52">
        <v>16</v>
      </c>
      <c r="B86" s="29" t="s">
        <v>50</v>
      </c>
      <c r="C86" s="29" t="s">
        <v>919</v>
      </c>
      <c r="D86" s="29" t="s">
        <v>920</v>
      </c>
      <c r="E86" s="29">
        <v>2017</v>
      </c>
      <c r="F86" s="29" t="s">
        <v>921</v>
      </c>
      <c r="G86" s="32" t="s">
        <v>922</v>
      </c>
      <c r="H86" s="33">
        <v>560</v>
      </c>
      <c r="I86" s="33">
        <v>300</v>
      </c>
      <c r="J86" s="33"/>
      <c r="K86" s="56"/>
      <c r="L86" s="56"/>
      <c r="M86" s="56">
        <v>260</v>
      </c>
      <c r="N86" s="56"/>
      <c r="O86" s="45" t="s">
        <v>29</v>
      </c>
      <c r="P86" s="29" t="s">
        <v>666</v>
      </c>
      <c r="Q86" s="29"/>
    </row>
    <row r="87" s="17" customFormat="1" ht="22.5" spans="1:17">
      <c r="A87" s="52">
        <v>17</v>
      </c>
      <c r="B87" s="29" t="s">
        <v>50</v>
      </c>
      <c r="C87" s="29" t="s">
        <v>352</v>
      </c>
      <c r="D87" s="29" t="s">
        <v>353</v>
      </c>
      <c r="E87" s="29">
        <v>2017</v>
      </c>
      <c r="F87" s="29" t="s">
        <v>354</v>
      </c>
      <c r="G87" s="32" t="s">
        <v>355</v>
      </c>
      <c r="H87" s="33">
        <v>434.4</v>
      </c>
      <c r="I87" s="33">
        <v>300</v>
      </c>
      <c r="J87" s="33"/>
      <c r="K87" s="29"/>
      <c r="L87" s="29"/>
      <c r="M87" s="29">
        <v>134.4</v>
      </c>
      <c r="N87" s="29"/>
      <c r="O87" s="45" t="s">
        <v>29</v>
      </c>
      <c r="P87" s="29" t="s">
        <v>120</v>
      </c>
      <c r="Q87" s="29"/>
    </row>
    <row r="88" s="17" customFormat="1" ht="24" spans="1:17">
      <c r="A88" s="52">
        <v>18</v>
      </c>
      <c r="B88" s="29" t="s">
        <v>50</v>
      </c>
      <c r="C88" s="29" t="s">
        <v>356</v>
      </c>
      <c r="D88" s="29" t="s">
        <v>357</v>
      </c>
      <c r="E88" s="29">
        <v>2017</v>
      </c>
      <c r="F88" s="29" t="s">
        <v>358</v>
      </c>
      <c r="G88" s="32" t="s">
        <v>359</v>
      </c>
      <c r="H88" s="33">
        <v>700</v>
      </c>
      <c r="I88" s="33">
        <v>300</v>
      </c>
      <c r="J88" s="33"/>
      <c r="K88" s="29"/>
      <c r="L88" s="29"/>
      <c r="M88" s="29">
        <v>400</v>
      </c>
      <c r="N88" s="29"/>
      <c r="O88" s="45" t="s">
        <v>29</v>
      </c>
      <c r="P88" s="29" t="s">
        <v>120</v>
      </c>
      <c r="Q88" s="29"/>
    </row>
    <row r="89" s="17" customFormat="1" ht="24" spans="1:17">
      <c r="A89" s="52">
        <v>19</v>
      </c>
      <c r="B89" s="29" t="s">
        <v>50</v>
      </c>
      <c r="C89" s="29" t="s">
        <v>923</v>
      </c>
      <c r="D89" s="29" t="s">
        <v>924</v>
      </c>
      <c r="E89" s="29">
        <v>2017</v>
      </c>
      <c r="F89" s="29" t="s">
        <v>925</v>
      </c>
      <c r="G89" s="32" t="s">
        <v>926</v>
      </c>
      <c r="H89" s="33">
        <v>300</v>
      </c>
      <c r="I89" s="33">
        <v>300</v>
      </c>
      <c r="J89" s="33"/>
      <c r="K89" s="56"/>
      <c r="L89" s="56"/>
      <c r="M89" s="56"/>
      <c r="N89" s="56"/>
      <c r="O89" s="45" t="s">
        <v>29</v>
      </c>
      <c r="P89" s="29" t="s">
        <v>666</v>
      </c>
      <c r="Q89" s="29"/>
    </row>
    <row r="90" s="17" customFormat="1" ht="24" spans="1:17">
      <c r="A90" s="52">
        <v>20</v>
      </c>
      <c r="B90" s="29" t="s">
        <v>50</v>
      </c>
      <c r="C90" s="29" t="s">
        <v>927</v>
      </c>
      <c r="D90" s="29" t="s">
        <v>928</v>
      </c>
      <c r="E90" s="29">
        <v>2017</v>
      </c>
      <c r="F90" s="29" t="s">
        <v>929</v>
      </c>
      <c r="G90" s="32" t="s">
        <v>930</v>
      </c>
      <c r="H90" s="33">
        <v>300</v>
      </c>
      <c r="I90" s="33">
        <v>300</v>
      </c>
      <c r="J90" s="33"/>
      <c r="K90" s="29"/>
      <c r="L90" s="29"/>
      <c r="M90" s="29"/>
      <c r="N90" s="29"/>
      <c r="O90" s="45" t="s">
        <v>29</v>
      </c>
      <c r="P90" s="29" t="s">
        <v>666</v>
      </c>
      <c r="Q90" s="29"/>
    </row>
    <row r="91" s="17" customFormat="1" ht="24" spans="1:17">
      <c r="A91" s="52">
        <v>21</v>
      </c>
      <c r="B91" s="29" t="s">
        <v>50</v>
      </c>
      <c r="C91" s="29" t="s">
        <v>931</v>
      </c>
      <c r="D91" s="29" t="s">
        <v>1378</v>
      </c>
      <c r="E91" s="29">
        <v>2017</v>
      </c>
      <c r="F91" s="29" t="s">
        <v>932</v>
      </c>
      <c r="G91" s="32" t="s">
        <v>933</v>
      </c>
      <c r="H91" s="33">
        <v>300</v>
      </c>
      <c r="I91" s="33">
        <v>300</v>
      </c>
      <c r="J91" s="33"/>
      <c r="K91" s="56"/>
      <c r="L91" s="56"/>
      <c r="M91" s="56"/>
      <c r="N91" s="56"/>
      <c r="O91" s="45" t="s">
        <v>29</v>
      </c>
      <c r="P91" s="29" t="s">
        <v>666</v>
      </c>
      <c r="Q91" s="29"/>
    </row>
    <row r="92" s="17" customFormat="1" ht="24" spans="1:17">
      <c r="A92" s="52">
        <v>22</v>
      </c>
      <c r="B92" s="29" t="s">
        <v>50</v>
      </c>
      <c r="C92" s="29" t="s">
        <v>934</v>
      </c>
      <c r="D92" s="29" t="s">
        <v>935</v>
      </c>
      <c r="E92" s="29">
        <v>2017</v>
      </c>
      <c r="F92" s="29" t="s">
        <v>908</v>
      </c>
      <c r="G92" s="32" t="s">
        <v>936</v>
      </c>
      <c r="H92" s="33">
        <v>300</v>
      </c>
      <c r="I92" s="33">
        <v>300</v>
      </c>
      <c r="J92" s="33"/>
      <c r="K92" s="56"/>
      <c r="L92" s="56"/>
      <c r="M92" s="56"/>
      <c r="N92" s="56"/>
      <c r="O92" s="45" t="s">
        <v>29</v>
      </c>
      <c r="P92" s="29" t="s">
        <v>666</v>
      </c>
      <c r="Q92" s="29"/>
    </row>
    <row r="93" s="17" customFormat="1" ht="24" spans="1:17">
      <c r="A93" s="52">
        <v>23</v>
      </c>
      <c r="B93" s="29" t="s">
        <v>50</v>
      </c>
      <c r="C93" s="29" t="s">
        <v>937</v>
      </c>
      <c r="D93" s="29" t="s">
        <v>938</v>
      </c>
      <c r="E93" s="29">
        <v>2017</v>
      </c>
      <c r="F93" s="29" t="s">
        <v>939</v>
      </c>
      <c r="G93" s="32" t="s">
        <v>940</v>
      </c>
      <c r="H93" s="33">
        <v>311</v>
      </c>
      <c r="I93" s="33">
        <v>300</v>
      </c>
      <c r="J93" s="33"/>
      <c r="K93" s="56"/>
      <c r="L93" s="56"/>
      <c r="M93" s="33">
        <v>11</v>
      </c>
      <c r="N93" s="56"/>
      <c r="O93" s="45" t="s">
        <v>29</v>
      </c>
      <c r="P93" s="29" t="s">
        <v>666</v>
      </c>
      <c r="Q93" s="29"/>
    </row>
    <row r="94" s="17" customFormat="1" ht="24" spans="1:17">
      <c r="A94" s="52">
        <v>24</v>
      </c>
      <c r="B94" s="29" t="s">
        <v>50</v>
      </c>
      <c r="C94" s="29" t="s">
        <v>360</v>
      </c>
      <c r="D94" s="29" t="s">
        <v>52</v>
      </c>
      <c r="E94" s="29">
        <v>2017</v>
      </c>
      <c r="F94" s="29" t="s">
        <v>361</v>
      </c>
      <c r="G94" s="32" t="s">
        <v>362</v>
      </c>
      <c r="H94" s="33">
        <v>1974.39</v>
      </c>
      <c r="I94" s="33">
        <v>1974.39</v>
      </c>
      <c r="J94" s="33"/>
      <c r="K94" s="56"/>
      <c r="L94" s="56"/>
      <c r="M94" s="56"/>
      <c r="N94" s="56"/>
      <c r="O94" s="45">
        <v>131.626</v>
      </c>
      <c r="P94" s="29" t="s">
        <v>120</v>
      </c>
      <c r="Q94" s="29"/>
    </row>
    <row r="95" s="17" customFormat="1" ht="24" spans="1:17">
      <c r="A95" s="52">
        <v>25</v>
      </c>
      <c r="B95" s="29" t="s">
        <v>50</v>
      </c>
      <c r="C95" s="29" t="s">
        <v>941</v>
      </c>
      <c r="D95" s="29" t="s">
        <v>52</v>
      </c>
      <c r="E95" s="29">
        <v>2017</v>
      </c>
      <c r="F95" s="29" t="s">
        <v>942</v>
      </c>
      <c r="G95" s="32" t="s">
        <v>943</v>
      </c>
      <c r="H95" s="38">
        <v>2648.0732</v>
      </c>
      <c r="I95" s="29"/>
      <c r="J95" s="29"/>
      <c r="K95" s="29"/>
      <c r="L95" s="29">
        <v>1900</v>
      </c>
      <c r="M95" s="29"/>
      <c r="N95" s="33">
        <v>748.0732</v>
      </c>
      <c r="O95" s="45">
        <v>331.00915</v>
      </c>
      <c r="P95" s="29" t="s">
        <v>666</v>
      </c>
      <c r="Q95" s="29"/>
    </row>
    <row r="96" s="17" customFormat="1" ht="24" spans="1:17">
      <c r="A96" s="52">
        <v>26</v>
      </c>
      <c r="B96" s="29" t="s">
        <v>50</v>
      </c>
      <c r="C96" s="29" t="s">
        <v>944</v>
      </c>
      <c r="D96" s="29" t="s">
        <v>52</v>
      </c>
      <c r="E96" s="29">
        <v>2017</v>
      </c>
      <c r="F96" s="29" t="s">
        <v>942</v>
      </c>
      <c r="G96" s="32" t="s">
        <v>945</v>
      </c>
      <c r="H96" s="33">
        <v>507</v>
      </c>
      <c r="I96" s="33"/>
      <c r="J96" s="33"/>
      <c r="K96" s="29"/>
      <c r="L96" s="29"/>
      <c r="M96" s="29">
        <v>507</v>
      </c>
      <c r="N96" s="29"/>
      <c r="O96" s="45">
        <v>63.375</v>
      </c>
      <c r="P96" s="29" t="s">
        <v>666</v>
      </c>
      <c r="Q96" s="29"/>
    </row>
    <row r="97" s="16" customFormat="1" ht="30" customHeight="1" spans="1:17">
      <c r="A97" s="52">
        <v>27</v>
      </c>
      <c r="B97" s="29" t="s">
        <v>50</v>
      </c>
      <c r="C97" s="29" t="s">
        <v>58</v>
      </c>
      <c r="D97" s="29" t="s">
        <v>52</v>
      </c>
      <c r="E97" s="29">
        <v>2017</v>
      </c>
      <c r="F97" s="29" t="s">
        <v>59</v>
      </c>
      <c r="G97" s="32" t="s">
        <v>60</v>
      </c>
      <c r="H97" s="33">
        <v>2058</v>
      </c>
      <c r="I97" s="33"/>
      <c r="J97" s="33"/>
      <c r="K97" s="29"/>
      <c r="L97" s="29"/>
      <c r="M97" s="29">
        <v>2058</v>
      </c>
      <c r="N97" s="29"/>
      <c r="O97" s="45">
        <v>257.25</v>
      </c>
      <c r="P97" s="31" t="s">
        <v>30</v>
      </c>
      <c r="Q97" s="29"/>
    </row>
    <row r="98" s="17" customFormat="1" ht="24" spans="1:17">
      <c r="A98" s="52">
        <v>28</v>
      </c>
      <c r="B98" s="29" t="s">
        <v>50</v>
      </c>
      <c r="C98" s="29" t="s">
        <v>946</v>
      </c>
      <c r="D98" s="29" t="s">
        <v>52</v>
      </c>
      <c r="E98" s="29">
        <v>2017</v>
      </c>
      <c r="F98" s="29" t="s">
        <v>947</v>
      </c>
      <c r="G98" s="32" t="s">
        <v>948</v>
      </c>
      <c r="H98" s="33">
        <v>145</v>
      </c>
      <c r="I98" s="33"/>
      <c r="J98" s="33"/>
      <c r="K98" s="29"/>
      <c r="L98" s="29"/>
      <c r="M98" s="29">
        <v>145</v>
      </c>
      <c r="N98" s="29"/>
      <c r="O98" s="45">
        <v>18.125</v>
      </c>
      <c r="P98" s="29" t="s">
        <v>666</v>
      </c>
      <c r="Q98" s="29"/>
    </row>
    <row r="99" s="17" customFormat="1" ht="24" spans="1:17">
      <c r="A99" s="52">
        <v>29</v>
      </c>
      <c r="B99" s="29" t="s">
        <v>50</v>
      </c>
      <c r="C99" s="29" t="s">
        <v>949</v>
      </c>
      <c r="D99" s="29" t="s">
        <v>52</v>
      </c>
      <c r="E99" s="29">
        <v>2017</v>
      </c>
      <c r="F99" s="29" t="s">
        <v>947</v>
      </c>
      <c r="G99" s="32" t="s">
        <v>950</v>
      </c>
      <c r="H99" s="33">
        <v>150</v>
      </c>
      <c r="I99" s="33"/>
      <c r="J99" s="33"/>
      <c r="K99" s="29"/>
      <c r="L99" s="29"/>
      <c r="M99" s="29">
        <v>150</v>
      </c>
      <c r="N99" s="29"/>
      <c r="O99" s="45">
        <v>18.75</v>
      </c>
      <c r="P99" s="29" t="s">
        <v>666</v>
      </c>
      <c r="Q99" s="29"/>
    </row>
    <row r="100" s="17" customFormat="1" ht="24" spans="1:17">
      <c r="A100" s="52">
        <v>30</v>
      </c>
      <c r="B100" s="29" t="s">
        <v>50</v>
      </c>
      <c r="C100" s="29" t="s">
        <v>951</v>
      </c>
      <c r="D100" s="29" t="s">
        <v>52</v>
      </c>
      <c r="E100" s="29">
        <v>2017</v>
      </c>
      <c r="F100" s="29" t="s">
        <v>942</v>
      </c>
      <c r="G100" s="32" t="s">
        <v>952</v>
      </c>
      <c r="H100" s="33">
        <v>2857</v>
      </c>
      <c r="I100" s="33"/>
      <c r="J100" s="33"/>
      <c r="K100" s="29">
        <v>2000</v>
      </c>
      <c r="L100" s="29"/>
      <c r="M100" s="29">
        <v>857</v>
      </c>
      <c r="N100" s="29"/>
      <c r="O100" s="45">
        <v>357.125</v>
      </c>
      <c r="P100" s="29" t="s">
        <v>666</v>
      </c>
      <c r="Q100" s="29"/>
    </row>
    <row r="101" s="17" customFormat="1" ht="24" spans="1:17">
      <c r="A101" s="52">
        <v>31</v>
      </c>
      <c r="B101" s="29" t="s">
        <v>50</v>
      </c>
      <c r="C101" s="29" t="s">
        <v>953</v>
      </c>
      <c r="D101" s="29" t="s">
        <v>52</v>
      </c>
      <c r="E101" s="29">
        <v>2017</v>
      </c>
      <c r="F101" s="29" t="s">
        <v>942</v>
      </c>
      <c r="G101" s="32" t="s">
        <v>954</v>
      </c>
      <c r="H101" s="33">
        <v>2000</v>
      </c>
      <c r="I101" s="38"/>
      <c r="J101" s="38"/>
      <c r="K101" s="29">
        <v>2000</v>
      </c>
      <c r="L101" s="29"/>
      <c r="M101" s="29"/>
      <c r="N101" s="29"/>
      <c r="O101" s="45">
        <v>250</v>
      </c>
      <c r="P101" s="29" t="s">
        <v>666</v>
      </c>
      <c r="Q101" s="29"/>
    </row>
    <row r="102" s="17" customFormat="1" ht="24" spans="1:17">
      <c r="A102" s="52">
        <v>32</v>
      </c>
      <c r="B102" s="29" t="s">
        <v>50</v>
      </c>
      <c r="C102" s="29" t="s">
        <v>955</v>
      </c>
      <c r="D102" s="29" t="s">
        <v>52</v>
      </c>
      <c r="E102" s="29">
        <v>2018</v>
      </c>
      <c r="F102" s="29" t="s">
        <v>956</v>
      </c>
      <c r="G102" s="32" t="s">
        <v>957</v>
      </c>
      <c r="H102" s="33">
        <v>1190</v>
      </c>
      <c r="I102" s="37">
        <v>1190</v>
      </c>
      <c r="J102" s="37"/>
      <c r="K102" s="29"/>
      <c r="L102" s="29"/>
      <c r="M102" s="29"/>
      <c r="N102" s="29"/>
      <c r="O102" s="45">
        <v>148.75</v>
      </c>
      <c r="P102" s="29" t="s">
        <v>666</v>
      </c>
      <c r="Q102" s="29"/>
    </row>
    <row r="103" s="17" customFormat="1" ht="24" spans="1:17">
      <c r="A103" s="52">
        <v>33</v>
      </c>
      <c r="B103" s="29" t="s">
        <v>50</v>
      </c>
      <c r="C103" s="29" t="s">
        <v>958</v>
      </c>
      <c r="D103" s="29" t="s">
        <v>52</v>
      </c>
      <c r="E103" s="29">
        <v>2018</v>
      </c>
      <c r="F103" s="29" t="s">
        <v>942</v>
      </c>
      <c r="G103" s="32" t="s">
        <v>959</v>
      </c>
      <c r="H103" s="33">
        <v>8750</v>
      </c>
      <c r="I103" s="37">
        <v>8010.45</v>
      </c>
      <c r="J103" s="37"/>
      <c r="K103" s="29"/>
      <c r="L103" s="29"/>
      <c r="M103" s="31"/>
      <c r="N103" s="37">
        <v>739.55</v>
      </c>
      <c r="O103" s="45">
        <v>1001.30625</v>
      </c>
      <c r="P103" s="29" t="s">
        <v>666</v>
      </c>
      <c r="Q103" s="29"/>
    </row>
    <row r="104" s="17" customFormat="1" ht="23" customHeight="1" spans="1:17">
      <c r="A104" s="52">
        <v>34</v>
      </c>
      <c r="B104" s="31" t="s">
        <v>50</v>
      </c>
      <c r="C104" s="29" t="s">
        <v>745</v>
      </c>
      <c r="D104" s="29" t="s">
        <v>746</v>
      </c>
      <c r="E104" s="29">
        <v>2018</v>
      </c>
      <c r="F104" s="29" t="s">
        <v>747</v>
      </c>
      <c r="G104" s="32" t="s">
        <v>748</v>
      </c>
      <c r="H104" s="29">
        <v>8750</v>
      </c>
      <c r="I104" s="38"/>
      <c r="J104" s="38">
        <v>1750</v>
      </c>
      <c r="K104" s="29"/>
      <c r="L104" s="31"/>
      <c r="M104" s="31"/>
      <c r="N104" s="31">
        <v>7000</v>
      </c>
      <c r="O104" s="45" t="s">
        <v>29</v>
      </c>
      <c r="P104" s="29" t="s">
        <v>666</v>
      </c>
      <c r="Q104" s="29"/>
    </row>
    <row r="105" s="15" customFormat="1" spans="1:17">
      <c r="A105" s="49" t="s">
        <v>1379</v>
      </c>
      <c r="B105" s="49"/>
      <c r="C105" s="49"/>
      <c r="D105" s="49"/>
      <c r="E105" s="49"/>
      <c r="F105" s="49"/>
      <c r="G105" s="49"/>
      <c r="H105" s="49">
        <f t="shared" ref="H105:O105" si="3">SUM(H106:H153)</f>
        <v>74906.5825</v>
      </c>
      <c r="I105" s="49">
        <f t="shared" si="3"/>
        <v>64845.58</v>
      </c>
      <c r="J105" s="49">
        <f t="shared" si="3"/>
        <v>1240</v>
      </c>
      <c r="K105" s="49">
        <f t="shared" si="3"/>
        <v>0</v>
      </c>
      <c r="L105" s="49">
        <f t="shared" si="3"/>
        <v>0</v>
      </c>
      <c r="M105" s="49">
        <f t="shared" si="3"/>
        <v>275.8</v>
      </c>
      <c r="N105" s="49">
        <f t="shared" si="3"/>
        <v>8545.2025</v>
      </c>
      <c r="O105" s="57">
        <f t="shared" si="3"/>
        <v>7322.377</v>
      </c>
      <c r="P105" s="49"/>
      <c r="Q105" s="49"/>
    </row>
    <row r="106" s="16" customFormat="1" ht="24" spans="1:17">
      <c r="A106" s="31">
        <v>1</v>
      </c>
      <c r="B106" s="26" t="s">
        <v>62</v>
      </c>
      <c r="C106" s="29" t="s">
        <v>759</v>
      </c>
      <c r="D106" s="28" t="s">
        <v>64</v>
      </c>
      <c r="E106" s="29">
        <v>2016</v>
      </c>
      <c r="F106" s="29" t="s">
        <v>65</v>
      </c>
      <c r="G106" s="32" t="s">
        <v>760</v>
      </c>
      <c r="H106" s="29">
        <v>3447.7525</v>
      </c>
      <c r="I106" s="29">
        <v>3096</v>
      </c>
      <c r="J106" s="29"/>
      <c r="K106" s="29"/>
      <c r="L106" s="26"/>
      <c r="M106" s="26"/>
      <c r="N106" s="26">
        <v>351.7525</v>
      </c>
      <c r="O106" s="45">
        <v>387</v>
      </c>
      <c r="P106" s="28" t="s">
        <v>666</v>
      </c>
      <c r="Q106" s="28"/>
    </row>
    <row r="107" s="16" customFormat="1" ht="24" spans="1:17">
      <c r="A107" s="31">
        <v>2</v>
      </c>
      <c r="B107" s="26" t="s">
        <v>62</v>
      </c>
      <c r="C107" s="29" t="s">
        <v>761</v>
      </c>
      <c r="D107" s="28" t="s">
        <v>762</v>
      </c>
      <c r="E107" s="29">
        <v>2016</v>
      </c>
      <c r="F107" s="29" t="s">
        <v>65</v>
      </c>
      <c r="G107" s="32" t="s">
        <v>763</v>
      </c>
      <c r="H107" s="29">
        <v>1992.98</v>
      </c>
      <c r="I107" s="29">
        <v>1992.98</v>
      </c>
      <c r="J107" s="29"/>
      <c r="K107" s="29"/>
      <c r="L107" s="26"/>
      <c r="M107" s="26"/>
      <c r="N107" s="26"/>
      <c r="O107" s="45">
        <v>249.1225</v>
      </c>
      <c r="P107" s="28" t="s">
        <v>666</v>
      </c>
      <c r="Q107" s="28"/>
    </row>
    <row r="108" s="17" customFormat="1" ht="24" spans="1:17">
      <c r="A108" s="31">
        <v>3</v>
      </c>
      <c r="B108" s="31" t="s">
        <v>62</v>
      </c>
      <c r="C108" s="29" t="s">
        <v>764</v>
      </c>
      <c r="D108" s="29" t="s">
        <v>765</v>
      </c>
      <c r="E108" s="29">
        <v>2017</v>
      </c>
      <c r="F108" s="29" t="s">
        <v>766</v>
      </c>
      <c r="G108" s="32" t="s">
        <v>767</v>
      </c>
      <c r="H108" s="29">
        <v>400</v>
      </c>
      <c r="I108" s="29">
        <v>400</v>
      </c>
      <c r="J108" s="29"/>
      <c r="K108" s="29"/>
      <c r="L108" s="31"/>
      <c r="M108" s="31"/>
      <c r="N108" s="31"/>
      <c r="O108" s="45">
        <v>50</v>
      </c>
      <c r="P108" s="29" t="s">
        <v>666</v>
      </c>
      <c r="Q108" s="29"/>
    </row>
    <row r="109" s="17" customFormat="1" ht="24" spans="1:17">
      <c r="A109" s="31">
        <v>4</v>
      </c>
      <c r="B109" s="31" t="s">
        <v>62</v>
      </c>
      <c r="C109" s="29" t="s">
        <v>1341</v>
      </c>
      <c r="D109" s="29" t="s">
        <v>572</v>
      </c>
      <c r="E109" s="29">
        <v>2017</v>
      </c>
      <c r="F109" s="29" t="s">
        <v>65</v>
      </c>
      <c r="G109" s="32" t="s">
        <v>1342</v>
      </c>
      <c r="H109" s="29">
        <v>200</v>
      </c>
      <c r="I109" s="29">
        <v>200</v>
      </c>
      <c r="J109" s="29"/>
      <c r="K109" s="29"/>
      <c r="L109" s="31"/>
      <c r="M109" s="31"/>
      <c r="N109" s="31"/>
      <c r="O109" s="45">
        <v>25</v>
      </c>
      <c r="P109" s="29" t="s">
        <v>1280</v>
      </c>
      <c r="Q109" s="29"/>
    </row>
    <row r="110" s="16" customFormat="1" ht="30" customHeight="1" spans="1:17">
      <c r="A110" s="31">
        <v>5</v>
      </c>
      <c r="B110" s="31" t="s">
        <v>62</v>
      </c>
      <c r="C110" s="29" t="s">
        <v>63</v>
      </c>
      <c r="D110" s="29" t="s">
        <v>64</v>
      </c>
      <c r="E110" s="29">
        <v>2017</v>
      </c>
      <c r="F110" s="29" t="s">
        <v>65</v>
      </c>
      <c r="G110" s="32" t="s">
        <v>66</v>
      </c>
      <c r="H110" s="29">
        <v>1711.94</v>
      </c>
      <c r="I110" s="29">
        <v>1197.66</v>
      </c>
      <c r="J110" s="29"/>
      <c r="K110" s="29"/>
      <c r="L110" s="31"/>
      <c r="M110" s="31"/>
      <c r="N110" s="31">
        <v>514.28</v>
      </c>
      <c r="O110" s="45">
        <v>149.7075</v>
      </c>
      <c r="P110" s="31" t="s">
        <v>30</v>
      </c>
      <c r="Q110" s="29"/>
    </row>
    <row r="111" s="16" customFormat="1" ht="24" spans="1:17">
      <c r="A111" s="31">
        <v>6</v>
      </c>
      <c r="B111" s="26" t="s">
        <v>62</v>
      </c>
      <c r="C111" s="29" t="s">
        <v>768</v>
      </c>
      <c r="D111" s="28" t="s">
        <v>64</v>
      </c>
      <c r="E111" s="29">
        <v>2017</v>
      </c>
      <c r="F111" s="29" t="s">
        <v>65</v>
      </c>
      <c r="G111" s="32" t="s">
        <v>769</v>
      </c>
      <c r="H111" s="29">
        <v>2320.29</v>
      </c>
      <c r="I111" s="59">
        <v>1277.59</v>
      </c>
      <c r="J111" s="59"/>
      <c r="K111" s="59"/>
      <c r="L111" s="60"/>
      <c r="M111" s="60"/>
      <c r="N111" s="60">
        <v>1042.7</v>
      </c>
      <c r="O111" s="45">
        <v>159.69875</v>
      </c>
      <c r="P111" s="28" t="s">
        <v>666</v>
      </c>
      <c r="Q111" s="28"/>
    </row>
    <row r="112" s="16" customFormat="1" ht="24" spans="1:17">
      <c r="A112" s="31">
        <v>7</v>
      </c>
      <c r="B112" s="26" t="s">
        <v>62</v>
      </c>
      <c r="C112" s="29" t="s">
        <v>770</v>
      </c>
      <c r="D112" s="28" t="s">
        <v>64</v>
      </c>
      <c r="E112" s="29">
        <v>2017</v>
      </c>
      <c r="F112" s="29" t="s">
        <v>65</v>
      </c>
      <c r="G112" s="32" t="s">
        <v>771</v>
      </c>
      <c r="H112" s="29">
        <v>2705.32</v>
      </c>
      <c r="I112" s="29">
        <v>1891.04</v>
      </c>
      <c r="J112" s="29"/>
      <c r="K112" s="29"/>
      <c r="L112" s="31"/>
      <c r="M112" s="31"/>
      <c r="N112" s="31">
        <v>814.28</v>
      </c>
      <c r="O112" s="45">
        <v>236.38</v>
      </c>
      <c r="P112" s="28" t="s">
        <v>666</v>
      </c>
      <c r="Q112" s="28"/>
    </row>
    <row r="113" s="17" customFormat="1" ht="24" spans="1:17">
      <c r="A113" s="31">
        <v>8</v>
      </c>
      <c r="B113" s="31" t="s">
        <v>62</v>
      </c>
      <c r="C113" s="29" t="s">
        <v>772</v>
      </c>
      <c r="D113" s="29" t="s">
        <v>773</v>
      </c>
      <c r="E113" s="29">
        <v>2017</v>
      </c>
      <c r="F113" s="29" t="s">
        <v>774</v>
      </c>
      <c r="G113" s="32" t="s">
        <v>775</v>
      </c>
      <c r="H113" s="29">
        <v>843.51</v>
      </c>
      <c r="I113" s="59">
        <v>433.49</v>
      </c>
      <c r="J113" s="59"/>
      <c r="K113" s="59"/>
      <c r="L113" s="60"/>
      <c r="M113" s="60"/>
      <c r="N113" s="60">
        <v>410.02</v>
      </c>
      <c r="O113" s="45">
        <v>54.18625</v>
      </c>
      <c r="P113" s="29" t="s">
        <v>666</v>
      </c>
      <c r="Q113" s="29"/>
    </row>
    <row r="114" s="17" customFormat="1" ht="24" spans="1:17">
      <c r="A114" s="31">
        <v>9</v>
      </c>
      <c r="B114" s="31" t="s">
        <v>62</v>
      </c>
      <c r="C114" s="29" t="s">
        <v>776</v>
      </c>
      <c r="D114" s="29" t="s">
        <v>64</v>
      </c>
      <c r="E114" s="29">
        <v>2017</v>
      </c>
      <c r="F114" s="29" t="s">
        <v>777</v>
      </c>
      <c r="G114" s="32" t="s">
        <v>778</v>
      </c>
      <c r="H114" s="29">
        <v>1120.9</v>
      </c>
      <c r="I114" s="59">
        <v>668.73</v>
      </c>
      <c r="J114" s="59"/>
      <c r="K114" s="59"/>
      <c r="L114" s="60"/>
      <c r="M114" s="60"/>
      <c r="N114" s="60">
        <v>452.17</v>
      </c>
      <c r="O114" s="45">
        <v>83.59125</v>
      </c>
      <c r="P114" s="29" t="s">
        <v>666</v>
      </c>
      <c r="Q114" s="29"/>
    </row>
    <row r="115" s="16" customFormat="1" ht="24" spans="1:17">
      <c r="A115" s="31">
        <v>10</v>
      </c>
      <c r="B115" s="26" t="s">
        <v>62</v>
      </c>
      <c r="C115" s="29" t="s">
        <v>779</v>
      </c>
      <c r="D115" s="28" t="s">
        <v>64</v>
      </c>
      <c r="E115" s="29">
        <v>2017</v>
      </c>
      <c r="F115" s="29" t="s">
        <v>65</v>
      </c>
      <c r="G115" s="32" t="s">
        <v>780</v>
      </c>
      <c r="H115" s="29">
        <v>24000.01</v>
      </c>
      <c r="I115" s="29">
        <v>24000.01</v>
      </c>
      <c r="J115" s="29"/>
      <c r="K115" s="29"/>
      <c r="L115" s="31"/>
      <c r="M115" s="31"/>
      <c r="N115" s="31"/>
      <c r="O115" s="45">
        <v>3000.00125</v>
      </c>
      <c r="P115" s="28" t="s">
        <v>666</v>
      </c>
      <c r="Q115" s="28"/>
    </row>
    <row r="116" s="16" customFormat="1" ht="33.75" spans="1:17">
      <c r="A116" s="31">
        <v>11</v>
      </c>
      <c r="B116" s="26" t="s">
        <v>62</v>
      </c>
      <c r="C116" s="29" t="s">
        <v>781</v>
      </c>
      <c r="D116" s="28" t="s">
        <v>782</v>
      </c>
      <c r="E116" s="29">
        <v>2017</v>
      </c>
      <c r="F116" s="29" t="s">
        <v>65</v>
      </c>
      <c r="G116" s="32" t="s">
        <v>783</v>
      </c>
      <c r="H116" s="29">
        <v>4015.36</v>
      </c>
      <c r="I116" s="29">
        <v>4015.36</v>
      </c>
      <c r="J116" s="29"/>
      <c r="K116" s="29"/>
      <c r="L116" s="31"/>
      <c r="M116" s="31"/>
      <c r="N116" s="31"/>
      <c r="O116" s="45">
        <v>501.92</v>
      </c>
      <c r="P116" s="28" t="s">
        <v>666</v>
      </c>
      <c r="Q116" s="28"/>
    </row>
    <row r="117" s="16" customFormat="1" ht="33.75" spans="1:17">
      <c r="A117" s="31">
        <v>12</v>
      </c>
      <c r="B117" s="26" t="s">
        <v>62</v>
      </c>
      <c r="C117" s="29" t="s">
        <v>1343</v>
      </c>
      <c r="D117" s="29" t="s">
        <v>634</v>
      </c>
      <c r="E117" s="29">
        <v>2017</v>
      </c>
      <c r="F117" s="29" t="s">
        <v>635</v>
      </c>
      <c r="G117" s="32" t="s">
        <v>1344</v>
      </c>
      <c r="H117" s="29">
        <v>300</v>
      </c>
      <c r="I117" s="29">
        <v>300</v>
      </c>
      <c r="J117" s="29"/>
      <c r="K117" s="29"/>
      <c r="L117" s="31"/>
      <c r="M117" s="31"/>
      <c r="N117" s="31"/>
      <c r="O117" s="45" t="s">
        <v>29</v>
      </c>
      <c r="P117" s="28" t="s">
        <v>1280</v>
      </c>
      <c r="Q117" s="28"/>
    </row>
    <row r="118" s="16" customFormat="1" ht="33.75" spans="1:17">
      <c r="A118" s="31">
        <v>13</v>
      </c>
      <c r="B118" s="26" t="s">
        <v>62</v>
      </c>
      <c r="C118" s="29" t="s">
        <v>1345</v>
      </c>
      <c r="D118" s="29" t="s">
        <v>1346</v>
      </c>
      <c r="E118" s="29">
        <v>2017</v>
      </c>
      <c r="F118" s="29" t="s">
        <v>1347</v>
      </c>
      <c r="G118" s="32" t="s">
        <v>1348</v>
      </c>
      <c r="H118" s="29">
        <v>300</v>
      </c>
      <c r="I118" s="29">
        <v>300</v>
      </c>
      <c r="J118" s="29"/>
      <c r="K118" s="29"/>
      <c r="L118" s="31"/>
      <c r="M118" s="31"/>
      <c r="N118" s="31"/>
      <c r="O118" s="45" t="s">
        <v>29</v>
      </c>
      <c r="P118" s="28" t="s">
        <v>1280</v>
      </c>
      <c r="Q118" s="28"/>
    </row>
    <row r="119" s="16" customFormat="1" ht="24" spans="1:17">
      <c r="A119" s="31">
        <v>14</v>
      </c>
      <c r="B119" s="26" t="s">
        <v>62</v>
      </c>
      <c r="C119" s="29" t="s">
        <v>1349</v>
      </c>
      <c r="D119" s="29" t="s">
        <v>1350</v>
      </c>
      <c r="E119" s="29">
        <v>2017</v>
      </c>
      <c r="F119" s="29" t="s">
        <v>569</v>
      </c>
      <c r="G119" s="32" t="s">
        <v>1351</v>
      </c>
      <c r="H119" s="29">
        <v>300</v>
      </c>
      <c r="I119" s="29">
        <v>300</v>
      </c>
      <c r="J119" s="29"/>
      <c r="K119" s="29"/>
      <c r="L119" s="31"/>
      <c r="M119" s="31"/>
      <c r="N119" s="31"/>
      <c r="O119" s="45" t="s">
        <v>29</v>
      </c>
      <c r="P119" s="28" t="s">
        <v>1280</v>
      </c>
      <c r="Q119" s="28"/>
    </row>
    <row r="120" s="16" customFormat="1" ht="24" spans="1:17">
      <c r="A120" s="31">
        <v>15</v>
      </c>
      <c r="B120" s="26" t="s">
        <v>62</v>
      </c>
      <c r="C120" s="29" t="s">
        <v>567</v>
      </c>
      <c r="D120" s="29" t="s">
        <v>568</v>
      </c>
      <c r="E120" s="29">
        <v>2017</v>
      </c>
      <c r="F120" s="29" t="s">
        <v>569</v>
      </c>
      <c r="G120" s="32" t="s">
        <v>570</v>
      </c>
      <c r="H120" s="29">
        <v>900</v>
      </c>
      <c r="I120" s="29">
        <v>900</v>
      </c>
      <c r="J120" s="29"/>
      <c r="K120" s="29"/>
      <c r="L120" s="31"/>
      <c r="M120" s="31"/>
      <c r="N120" s="31"/>
      <c r="O120" s="45" t="s">
        <v>29</v>
      </c>
      <c r="P120" s="28" t="s">
        <v>480</v>
      </c>
      <c r="Q120" s="28"/>
    </row>
    <row r="121" s="16" customFormat="1" ht="24" spans="1:17">
      <c r="A121" s="31">
        <v>16</v>
      </c>
      <c r="B121" s="26" t="s">
        <v>62</v>
      </c>
      <c r="C121" s="29" t="s">
        <v>1352</v>
      </c>
      <c r="D121" s="29" t="s">
        <v>369</v>
      </c>
      <c r="E121" s="29">
        <v>2017</v>
      </c>
      <c r="F121" s="29" t="s">
        <v>370</v>
      </c>
      <c r="G121" s="32" t="s">
        <v>1353</v>
      </c>
      <c r="H121" s="29">
        <v>575.8</v>
      </c>
      <c r="I121" s="29">
        <v>300</v>
      </c>
      <c r="J121" s="29"/>
      <c r="K121" s="29"/>
      <c r="L121" s="31"/>
      <c r="M121" s="31">
        <v>275.8</v>
      </c>
      <c r="N121" s="31"/>
      <c r="O121" s="45" t="s">
        <v>29</v>
      </c>
      <c r="P121" s="29" t="s">
        <v>1280</v>
      </c>
      <c r="Q121" s="29"/>
    </row>
    <row r="122" s="16" customFormat="1" ht="24" spans="1:17">
      <c r="A122" s="31">
        <v>17</v>
      </c>
      <c r="B122" s="26" t="s">
        <v>62</v>
      </c>
      <c r="C122" s="29" t="s">
        <v>1354</v>
      </c>
      <c r="D122" s="29" t="s">
        <v>628</v>
      </c>
      <c r="E122" s="29">
        <v>2017</v>
      </c>
      <c r="F122" s="29" t="s">
        <v>1355</v>
      </c>
      <c r="G122" s="32" t="s">
        <v>1356</v>
      </c>
      <c r="H122" s="29">
        <v>300</v>
      </c>
      <c r="I122" s="29">
        <v>300</v>
      </c>
      <c r="J122" s="29"/>
      <c r="K122" s="29"/>
      <c r="L122" s="31"/>
      <c r="M122" s="31"/>
      <c r="N122" s="31"/>
      <c r="O122" s="45" t="s">
        <v>29</v>
      </c>
      <c r="P122" s="28" t="s">
        <v>1280</v>
      </c>
      <c r="Q122" s="28"/>
    </row>
    <row r="123" s="16" customFormat="1" ht="45" spans="1:17">
      <c r="A123" s="31">
        <v>18</v>
      </c>
      <c r="B123" s="26" t="s">
        <v>62</v>
      </c>
      <c r="C123" s="29" t="s">
        <v>784</v>
      </c>
      <c r="D123" s="29" t="s">
        <v>72</v>
      </c>
      <c r="E123" s="29">
        <v>2017</v>
      </c>
      <c r="F123" s="29" t="s">
        <v>73</v>
      </c>
      <c r="G123" s="32" t="s">
        <v>785</v>
      </c>
      <c r="H123" s="29">
        <v>300</v>
      </c>
      <c r="I123" s="29">
        <v>300</v>
      </c>
      <c r="J123" s="29"/>
      <c r="K123" s="29"/>
      <c r="L123" s="31"/>
      <c r="M123" s="31"/>
      <c r="N123" s="31"/>
      <c r="O123" s="45" t="s">
        <v>29</v>
      </c>
      <c r="P123" s="28" t="s">
        <v>666</v>
      </c>
      <c r="Q123" s="28"/>
    </row>
    <row r="124" s="16" customFormat="1" ht="36" spans="1:17">
      <c r="A124" s="31">
        <v>19</v>
      </c>
      <c r="B124" s="26" t="s">
        <v>62</v>
      </c>
      <c r="C124" s="29" t="s">
        <v>1357</v>
      </c>
      <c r="D124" s="29" t="s">
        <v>1358</v>
      </c>
      <c r="E124" s="29">
        <v>2017</v>
      </c>
      <c r="F124" s="29" t="s">
        <v>1359</v>
      </c>
      <c r="G124" s="32" t="s">
        <v>1360</v>
      </c>
      <c r="H124" s="29">
        <v>300</v>
      </c>
      <c r="I124" s="29">
        <v>300</v>
      </c>
      <c r="J124" s="29"/>
      <c r="K124" s="29"/>
      <c r="L124" s="31"/>
      <c r="M124" s="31"/>
      <c r="N124" s="31"/>
      <c r="O124" s="45" t="s">
        <v>29</v>
      </c>
      <c r="P124" s="28" t="s">
        <v>1280</v>
      </c>
      <c r="Q124" s="28"/>
    </row>
    <row r="125" s="16" customFormat="1" ht="48" spans="1:17">
      <c r="A125" s="31">
        <v>20</v>
      </c>
      <c r="B125" s="26" t="s">
        <v>62</v>
      </c>
      <c r="C125" s="29" t="s">
        <v>364</v>
      </c>
      <c r="D125" s="28" t="s">
        <v>365</v>
      </c>
      <c r="E125" s="29">
        <v>2017</v>
      </c>
      <c r="F125" s="29" t="s">
        <v>366</v>
      </c>
      <c r="G125" s="32" t="s">
        <v>1380</v>
      </c>
      <c r="H125" s="29">
        <v>6999.78</v>
      </c>
      <c r="I125" s="29">
        <v>6999.78</v>
      </c>
      <c r="J125" s="29"/>
      <c r="K125" s="29"/>
      <c r="L125" s="31"/>
      <c r="M125" s="31"/>
      <c r="N125" s="31"/>
      <c r="O125" s="45">
        <v>466.652</v>
      </c>
      <c r="P125" s="28" t="s">
        <v>120</v>
      </c>
      <c r="Q125" s="28"/>
    </row>
    <row r="126" s="16" customFormat="1" ht="24" spans="1:17">
      <c r="A126" s="31">
        <v>21</v>
      </c>
      <c r="B126" s="31" t="s">
        <v>62</v>
      </c>
      <c r="C126" s="29" t="s">
        <v>368</v>
      </c>
      <c r="D126" s="29" t="s">
        <v>369</v>
      </c>
      <c r="E126" s="29">
        <v>2018</v>
      </c>
      <c r="F126" s="29" t="s">
        <v>370</v>
      </c>
      <c r="G126" s="54" t="s">
        <v>371</v>
      </c>
      <c r="H126" s="29">
        <v>399.99</v>
      </c>
      <c r="I126" s="29">
        <v>399.99</v>
      </c>
      <c r="J126" s="29"/>
      <c r="K126" s="29"/>
      <c r="L126" s="31"/>
      <c r="M126" s="31"/>
      <c r="N126" s="31"/>
      <c r="O126" s="45">
        <v>49.99875</v>
      </c>
      <c r="P126" s="28" t="s">
        <v>120</v>
      </c>
      <c r="Q126" s="28"/>
    </row>
    <row r="127" s="16" customFormat="1" ht="24" spans="1:17">
      <c r="A127" s="31">
        <v>22</v>
      </c>
      <c r="B127" s="31" t="s">
        <v>62</v>
      </c>
      <c r="C127" s="55" t="s">
        <v>786</v>
      </c>
      <c r="D127" s="29" t="s">
        <v>72</v>
      </c>
      <c r="E127" s="29">
        <v>2018</v>
      </c>
      <c r="F127" s="29" t="s">
        <v>73</v>
      </c>
      <c r="G127" s="54" t="s">
        <v>787</v>
      </c>
      <c r="H127" s="29">
        <v>769.68</v>
      </c>
      <c r="I127" s="29">
        <v>769.68</v>
      </c>
      <c r="J127" s="29"/>
      <c r="K127" s="29"/>
      <c r="L127" s="31"/>
      <c r="M127" s="31"/>
      <c r="N127" s="31"/>
      <c r="O127" s="45">
        <v>96.21</v>
      </c>
      <c r="P127" s="28" t="s">
        <v>666</v>
      </c>
      <c r="Q127" s="28"/>
    </row>
    <row r="128" s="16" customFormat="1" ht="24" spans="1:17">
      <c r="A128" s="31">
        <v>23</v>
      </c>
      <c r="B128" s="31" t="s">
        <v>62</v>
      </c>
      <c r="C128" s="29" t="s">
        <v>788</v>
      </c>
      <c r="D128" s="29" t="s">
        <v>789</v>
      </c>
      <c r="E128" s="29">
        <v>2018</v>
      </c>
      <c r="F128" s="29" t="s">
        <v>69</v>
      </c>
      <c r="G128" s="54" t="s">
        <v>790</v>
      </c>
      <c r="H128" s="29">
        <v>899.99</v>
      </c>
      <c r="I128" s="29">
        <v>899.99</v>
      </c>
      <c r="J128" s="29"/>
      <c r="K128" s="29"/>
      <c r="L128" s="31"/>
      <c r="M128" s="31"/>
      <c r="N128" s="31"/>
      <c r="O128" s="45">
        <v>112.49875</v>
      </c>
      <c r="P128" s="28" t="s">
        <v>666</v>
      </c>
      <c r="Q128" s="28"/>
    </row>
    <row r="129" s="16" customFormat="1" ht="36" spans="1:17">
      <c r="A129" s="31">
        <v>24</v>
      </c>
      <c r="B129" s="31" t="s">
        <v>62</v>
      </c>
      <c r="C129" s="29" t="s">
        <v>623</v>
      </c>
      <c r="D129" s="29" t="s">
        <v>624</v>
      </c>
      <c r="E129" s="29">
        <v>2018</v>
      </c>
      <c r="F129" s="29" t="s">
        <v>69</v>
      </c>
      <c r="G129" s="54" t="s">
        <v>1381</v>
      </c>
      <c r="H129" s="29">
        <v>1899.8</v>
      </c>
      <c r="I129" s="29">
        <v>1899.8</v>
      </c>
      <c r="J129" s="29"/>
      <c r="K129" s="29"/>
      <c r="L129" s="31"/>
      <c r="M129" s="31"/>
      <c r="N129" s="31"/>
      <c r="O129" s="45">
        <v>237.475</v>
      </c>
      <c r="P129" s="26" t="s">
        <v>626</v>
      </c>
      <c r="Q129" s="28"/>
    </row>
    <row r="130" s="16" customFormat="1" ht="33.75" spans="1:17">
      <c r="A130" s="31">
        <v>25</v>
      </c>
      <c r="B130" s="31" t="s">
        <v>62</v>
      </c>
      <c r="C130" s="29" t="s">
        <v>791</v>
      </c>
      <c r="D130" s="29" t="s">
        <v>792</v>
      </c>
      <c r="E130" s="29">
        <v>2018</v>
      </c>
      <c r="F130" s="29" t="s">
        <v>69</v>
      </c>
      <c r="G130" s="54" t="s">
        <v>793</v>
      </c>
      <c r="H130" s="29">
        <v>999.52</v>
      </c>
      <c r="I130" s="29">
        <v>999.52</v>
      </c>
      <c r="J130" s="29"/>
      <c r="K130" s="29"/>
      <c r="L130" s="31"/>
      <c r="M130" s="31"/>
      <c r="N130" s="31"/>
      <c r="O130" s="45">
        <v>124.94</v>
      </c>
      <c r="P130" s="28" t="s">
        <v>666</v>
      </c>
      <c r="Q130" s="28"/>
    </row>
    <row r="131" s="16" customFormat="1" ht="24" spans="1:17">
      <c r="A131" s="31">
        <v>26</v>
      </c>
      <c r="B131" s="31" t="s">
        <v>62</v>
      </c>
      <c r="C131" s="29" t="s">
        <v>794</v>
      </c>
      <c r="D131" s="29" t="s">
        <v>68</v>
      </c>
      <c r="E131" s="29">
        <v>2018</v>
      </c>
      <c r="F131" s="29" t="s">
        <v>795</v>
      </c>
      <c r="G131" s="54" t="s">
        <v>796</v>
      </c>
      <c r="H131" s="29">
        <v>599.83</v>
      </c>
      <c r="I131" s="29">
        <v>599.83</v>
      </c>
      <c r="J131" s="29"/>
      <c r="K131" s="29"/>
      <c r="L131" s="31"/>
      <c r="M131" s="31"/>
      <c r="N131" s="31"/>
      <c r="O131" s="45">
        <v>74.97875</v>
      </c>
      <c r="P131" s="28" t="s">
        <v>666</v>
      </c>
      <c r="Q131" s="28"/>
    </row>
    <row r="132" s="16" customFormat="1" ht="36" spans="1:17">
      <c r="A132" s="31">
        <v>27</v>
      </c>
      <c r="B132" s="31" t="s">
        <v>62</v>
      </c>
      <c r="C132" s="29" t="s">
        <v>797</v>
      </c>
      <c r="D132" s="29" t="s">
        <v>798</v>
      </c>
      <c r="E132" s="29">
        <v>2018</v>
      </c>
      <c r="F132" s="29" t="s">
        <v>799</v>
      </c>
      <c r="G132" s="54" t="s">
        <v>800</v>
      </c>
      <c r="H132" s="29">
        <v>499.8</v>
      </c>
      <c r="I132" s="29">
        <v>499.8</v>
      </c>
      <c r="J132" s="29"/>
      <c r="K132" s="29"/>
      <c r="L132" s="31"/>
      <c r="M132" s="31"/>
      <c r="N132" s="31"/>
      <c r="O132" s="45">
        <v>62.475</v>
      </c>
      <c r="P132" s="28" t="s">
        <v>666</v>
      </c>
      <c r="Q132" s="28"/>
    </row>
    <row r="133" s="16" customFormat="1" ht="24" spans="1:17">
      <c r="A133" s="31">
        <v>28</v>
      </c>
      <c r="B133" s="31" t="s">
        <v>62</v>
      </c>
      <c r="C133" s="29" t="s">
        <v>801</v>
      </c>
      <c r="D133" s="29" t="s">
        <v>802</v>
      </c>
      <c r="E133" s="29">
        <v>2018</v>
      </c>
      <c r="F133" s="29" t="s">
        <v>629</v>
      </c>
      <c r="G133" s="54" t="s">
        <v>803</v>
      </c>
      <c r="H133" s="29">
        <v>499.93</v>
      </c>
      <c r="I133" s="29">
        <v>499.93</v>
      </c>
      <c r="J133" s="29"/>
      <c r="K133" s="29"/>
      <c r="L133" s="31"/>
      <c r="M133" s="31"/>
      <c r="N133" s="31"/>
      <c r="O133" s="45">
        <v>62.49125</v>
      </c>
      <c r="P133" s="28" t="s">
        <v>666</v>
      </c>
      <c r="Q133" s="28"/>
    </row>
    <row r="134" s="16" customFormat="1" ht="24" spans="1:17">
      <c r="A134" s="31">
        <v>29</v>
      </c>
      <c r="B134" s="31" t="s">
        <v>62</v>
      </c>
      <c r="C134" s="29" t="s">
        <v>804</v>
      </c>
      <c r="D134" s="28" t="s">
        <v>634</v>
      </c>
      <c r="E134" s="29">
        <v>2018</v>
      </c>
      <c r="F134" s="29" t="s">
        <v>629</v>
      </c>
      <c r="G134" s="54" t="s">
        <v>805</v>
      </c>
      <c r="H134" s="29">
        <v>199.63</v>
      </c>
      <c r="I134" s="29">
        <v>199.63</v>
      </c>
      <c r="J134" s="29"/>
      <c r="K134" s="29"/>
      <c r="L134" s="31"/>
      <c r="M134" s="31"/>
      <c r="N134" s="31"/>
      <c r="O134" s="45">
        <v>24.95375</v>
      </c>
      <c r="P134" s="28" t="s">
        <v>666</v>
      </c>
      <c r="Q134" s="28"/>
    </row>
    <row r="135" s="16" customFormat="1" ht="36" spans="1:17">
      <c r="A135" s="31">
        <v>30</v>
      </c>
      <c r="B135" s="31" t="s">
        <v>62</v>
      </c>
      <c r="C135" s="29" t="s">
        <v>806</v>
      </c>
      <c r="D135" s="28" t="s">
        <v>802</v>
      </c>
      <c r="E135" s="29">
        <v>2018</v>
      </c>
      <c r="F135" s="29" t="s">
        <v>807</v>
      </c>
      <c r="G135" s="54" t="s">
        <v>808</v>
      </c>
      <c r="H135" s="29">
        <v>199.73</v>
      </c>
      <c r="I135" s="29">
        <v>199.73</v>
      </c>
      <c r="J135" s="29"/>
      <c r="K135" s="29"/>
      <c r="L135" s="31"/>
      <c r="M135" s="31"/>
      <c r="N135" s="31"/>
      <c r="O135" s="45">
        <v>24.96625</v>
      </c>
      <c r="P135" s="28" t="s">
        <v>666</v>
      </c>
      <c r="Q135" s="28"/>
    </row>
    <row r="136" s="16" customFormat="1" ht="24" spans="1:17">
      <c r="A136" s="31">
        <v>31</v>
      </c>
      <c r="B136" s="31" t="s">
        <v>62</v>
      </c>
      <c r="C136" s="29" t="s">
        <v>809</v>
      </c>
      <c r="D136" s="28" t="s">
        <v>810</v>
      </c>
      <c r="E136" s="29">
        <v>2018</v>
      </c>
      <c r="F136" s="29" t="s">
        <v>629</v>
      </c>
      <c r="G136" s="32" t="s">
        <v>811</v>
      </c>
      <c r="H136" s="29">
        <v>300</v>
      </c>
      <c r="I136" s="29">
        <v>300</v>
      </c>
      <c r="J136" s="29"/>
      <c r="K136" s="29"/>
      <c r="L136" s="31"/>
      <c r="M136" s="31"/>
      <c r="N136" s="31"/>
      <c r="O136" s="45">
        <v>37.5</v>
      </c>
      <c r="P136" s="28" t="s">
        <v>666</v>
      </c>
      <c r="Q136" s="28"/>
    </row>
    <row r="137" s="16" customFormat="1" ht="24" spans="1:17">
      <c r="A137" s="31">
        <v>32</v>
      </c>
      <c r="B137" s="31" t="s">
        <v>62</v>
      </c>
      <c r="C137" s="29" t="s">
        <v>812</v>
      </c>
      <c r="D137" s="28" t="s">
        <v>810</v>
      </c>
      <c r="E137" s="29">
        <v>2018</v>
      </c>
      <c r="F137" s="29" t="s">
        <v>629</v>
      </c>
      <c r="G137" s="54" t="s">
        <v>813</v>
      </c>
      <c r="H137" s="29">
        <v>199.83</v>
      </c>
      <c r="I137" s="29">
        <v>199.83</v>
      </c>
      <c r="J137" s="29"/>
      <c r="K137" s="29"/>
      <c r="L137" s="31"/>
      <c r="M137" s="31"/>
      <c r="N137" s="31"/>
      <c r="O137" s="45">
        <v>24.97875</v>
      </c>
      <c r="P137" s="28" t="s">
        <v>666</v>
      </c>
      <c r="Q137" s="28"/>
    </row>
    <row r="138" s="16" customFormat="1" ht="24" spans="1:17">
      <c r="A138" s="31">
        <v>33</v>
      </c>
      <c r="B138" s="31" t="s">
        <v>62</v>
      </c>
      <c r="C138" s="29" t="s">
        <v>814</v>
      </c>
      <c r="D138" s="28" t="s">
        <v>628</v>
      </c>
      <c r="E138" s="29">
        <v>2018</v>
      </c>
      <c r="F138" s="29" t="s">
        <v>629</v>
      </c>
      <c r="G138" s="61" t="s">
        <v>1382</v>
      </c>
      <c r="H138" s="29">
        <v>299.96</v>
      </c>
      <c r="I138" s="29">
        <v>299.96</v>
      </c>
      <c r="J138" s="29"/>
      <c r="K138" s="29"/>
      <c r="L138" s="31"/>
      <c r="M138" s="31"/>
      <c r="N138" s="31"/>
      <c r="O138" s="45">
        <v>37.495</v>
      </c>
      <c r="P138" s="28" t="s">
        <v>666</v>
      </c>
      <c r="Q138" s="28"/>
    </row>
    <row r="139" s="16" customFormat="1" ht="33.75" spans="1:17">
      <c r="A139" s="31">
        <v>34</v>
      </c>
      <c r="B139" s="31" t="s">
        <v>62</v>
      </c>
      <c r="C139" s="29" t="s">
        <v>627</v>
      </c>
      <c r="D139" s="28" t="s">
        <v>628</v>
      </c>
      <c r="E139" s="29">
        <v>2018</v>
      </c>
      <c r="F139" s="29" t="s">
        <v>629</v>
      </c>
      <c r="G139" s="61" t="s">
        <v>630</v>
      </c>
      <c r="H139" s="29">
        <v>999.93</v>
      </c>
      <c r="I139" s="29">
        <v>999.93</v>
      </c>
      <c r="J139" s="29"/>
      <c r="K139" s="29"/>
      <c r="L139" s="31"/>
      <c r="M139" s="31"/>
      <c r="N139" s="31"/>
      <c r="O139" s="45">
        <v>124.99125</v>
      </c>
      <c r="P139" s="26" t="s">
        <v>626</v>
      </c>
      <c r="Q139" s="28"/>
    </row>
    <row r="140" s="16" customFormat="1" ht="24" spans="1:17">
      <c r="A140" s="31">
        <v>35</v>
      </c>
      <c r="B140" s="31" t="s">
        <v>62</v>
      </c>
      <c r="C140" s="29" t="s">
        <v>816</v>
      </c>
      <c r="D140" s="28" t="s">
        <v>789</v>
      </c>
      <c r="E140" s="29">
        <v>2018</v>
      </c>
      <c r="F140" s="29" t="s">
        <v>69</v>
      </c>
      <c r="G140" s="32" t="s">
        <v>1383</v>
      </c>
      <c r="H140" s="29">
        <v>599.99</v>
      </c>
      <c r="I140" s="29">
        <v>599.99</v>
      </c>
      <c r="J140" s="29"/>
      <c r="K140" s="27"/>
      <c r="L140" s="26"/>
      <c r="M140" s="26"/>
      <c r="N140" s="26"/>
      <c r="O140" s="45">
        <v>74.99875</v>
      </c>
      <c r="P140" s="28" t="s">
        <v>666</v>
      </c>
      <c r="Q140" s="28"/>
    </row>
    <row r="141" s="16" customFormat="1" ht="45" spans="1:17">
      <c r="A141" s="31">
        <v>36</v>
      </c>
      <c r="B141" s="31" t="s">
        <v>62</v>
      </c>
      <c r="C141" s="29" t="s">
        <v>818</v>
      </c>
      <c r="D141" s="28" t="s">
        <v>819</v>
      </c>
      <c r="E141" s="29">
        <v>2018</v>
      </c>
      <c r="F141" s="29" t="s">
        <v>69</v>
      </c>
      <c r="G141" s="32" t="s">
        <v>820</v>
      </c>
      <c r="H141" s="29">
        <v>80</v>
      </c>
      <c r="I141" s="29">
        <v>80</v>
      </c>
      <c r="J141" s="29"/>
      <c r="K141" s="27"/>
      <c r="L141" s="26"/>
      <c r="M141" s="26"/>
      <c r="N141" s="26"/>
      <c r="O141" s="45">
        <v>10</v>
      </c>
      <c r="P141" s="28" t="s">
        <v>666</v>
      </c>
      <c r="Q141" s="28"/>
    </row>
    <row r="142" s="16" customFormat="1" ht="24" spans="1:17">
      <c r="A142" s="31">
        <v>37</v>
      </c>
      <c r="B142" s="31" t="s">
        <v>62</v>
      </c>
      <c r="C142" s="55" t="s">
        <v>821</v>
      </c>
      <c r="D142" s="28" t="s">
        <v>64</v>
      </c>
      <c r="E142" s="29">
        <v>2018</v>
      </c>
      <c r="F142" s="29" t="s">
        <v>69</v>
      </c>
      <c r="G142" s="54" t="s">
        <v>822</v>
      </c>
      <c r="H142" s="29">
        <v>605.87</v>
      </c>
      <c r="I142" s="29">
        <v>605.87</v>
      </c>
      <c r="J142" s="29"/>
      <c r="K142" s="27"/>
      <c r="L142" s="26"/>
      <c r="M142" s="26"/>
      <c r="N142" s="26"/>
      <c r="O142" s="45">
        <v>75.73375</v>
      </c>
      <c r="P142" s="28" t="s">
        <v>666</v>
      </c>
      <c r="Q142" s="28"/>
    </row>
    <row r="143" s="16" customFormat="1" ht="24" spans="1:17">
      <c r="A143" s="31">
        <v>38</v>
      </c>
      <c r="B143" s="31" t="s">
        <v>62</v>
      </c>
      <c r="C143" s="29" t="s">
        <v>823</v>
      </c>
      <c r="D143" s="28" t="s">
        <v>64</v>
      </c>
      <c r="E143" s="29">
        <v>2018</v>
      </c>
      <c r="F143" s="29" t="s">
        <v>69</v>
      </c>
      <c r="G143" s="32" t="s">
        <v>1384</v>
      </c>
      <c r="H143" s="29">
        <v>1499.86</v>
      </c>
      <c r="I143" s="29">
        <v>1499.86</v>
      </c>
      <c r="J143" s="29"/>
      <c r="K143" s="27"/>
      <c r="L143" s="26"/>
      <c r="M143" s="26"/>
      <c r="N143" s="26"/>
      <c r="O143" s="45">
        <v>187.4825</v>
      </c>
      <c r="P143" s="28" t="s">
        <v>666</v>
      </c>
      <c r="Q143" s="28"/>
    </row>
    <row r="144" s="16" customFormat="1" ht="22.5" spans="1:17">
      <c r="A144" s="31">
        <v>39</v>
      </c>
      <c r="B144" s="31" t="s">
        <v>62</v>
      </c>
      <c r="C144" s="29" t="s">
        <v>571</v>
      </c>
      <c r="D144" s="28" t="s">
        <v>572</v>
      </c>
      <c r="E144" s="29">
        <v>2018</v>
      </c>
      <c r="F144" s="29" t="s">
        <v>573</v>
      </c>
      <c r="G144" s="36" t="s">
        <v>1385</v>
      </c>
      <c r="H144" s="29">
        <v>319.99</v>
      </c>
      <c r="I144" s="29">
        <v>319.99</v>
      </c>
      <c r="J144" s="29"/>
      <c r="K144" s="27"/>
      <c r="L144" s="26"/>
      <c r="M144" s="26"/>
      <c r="N144" s="26"/>
      <c r="O144" s="45">
        <v>39.99875</v>
      </c>
      <c r="P144" s="28" t="s">
        <v>480</v>
      </c>
      <c r="Q144" s="28"/>
    </row>
    <row r="145" s="16" customFormat="1" ht="24" spans="1:17">
      <c r="A145" s="31">
        <v>40</v>
      </c>
      <c r="B145" s="31" t="s">
        <v>62</v>
      </c>
      <c r="C145" s="29" t="s">
        <v>825</v>
      </c>
      <c r="D145" s="28" t="s">
        <v>634</v>
      </c>
      <c r="E145" s="29">
        <v>2018</v>
      </c>
      <c r="F145" s="29" t="s">
        <v>69</v>
      </c>
      <c r="G145" s="32" t="s">
        <v>826</v>
      </c>
      <c r="H145" s="29">
        <v>200</v>
      </c>
      <c r="I145" s="29">
        <v>200</v>
      </c>
      <c r="J145" s="29"/>
      <c r="K145" s="26"/>
      <c r="L145" s="26"/>
      <c r="M145" s="26"/>
      <c r="N145" s="26"/>
      <c r="O145" s="45">
        <v>25</v>
      </c>
      <c r="P145" s="26" t="s">
        <v>666</v>
      </c>
      <c r="Q145" s="28"/>
    </row>
    <row r="146" s="16" customFormat="1" ht="22.5" spans="1:17">
      <c r="A146" s="31">
        <v>41</v>
      </c>
      <c r="B146" s="31" t="s">
        <v>62</v>
      </c>
      <c r="C146" s="29" t="s">
        <v>631</v>
      </c>
      <c r="D146" s="28" t="s">
        <v>64</v>
      </c>
      <c r="E146" s="29">
        <v>2018</v>
      </c>
      <c r="F146" s="29" t="s">
        <v>69</v>
      </c>
      <c r="G146" s="54" t="s">
        <v>632</v>
      </c>
      <c r="H146" s="29">
        <v>999.67</v>
      </c>
      <c r="I146" s="29">
        <v>999.67</v>
      </c>
      <c r="J146" s="29"/>
      <c r="K146" s="26"/>
      <c r="L146" s="26"/>
      <c r="M146" s="26"/>
      <c r="N146" s="26"/>
      <c r="O146" s="45">
        <v>124.95875</v>
      </c>
      <c r="P146" s="26" t="s">
        <v>626</v>
      </c>
      <c r="Q146" s="28"/>
    </row>
    <row r="147" s="16" customFormat="1" ht="30" customHeight="1" spans="1:17">
      <c r="A147" s="31">
        <v>42</v>
      </c>
      <c r="B147" s="31" t="s">
        <v>62</v>
      </c>
      <c r="C147" s="29" t="s">
        <v>67</v>
      </c>
      <c r="D147" s="28" t="s">
        <v>68</v>
      </c>
      <c r="E147" s="29">
        <v>2018</v>
      </c>
      <c r="F147" s="29" t="s">
        <v>69</v>
      </c>
      <c r="G147" s="32" t="s">
        <v>70</v>
      </c>
      <c r="H147" s="29">
        <v>300</v>
      </c>
      <c r="I147" s="29">
        <v>300</v>
      </c>
      <c r="J147" s="29"/>
      <c r="K147" s="26"/>
      <c r="L147" s="26"/>
      <c r="M147" s="26"/>
      <c r="N147" s="26"/>
      <c r="O147" s="45">
        <v>37.5</v>
      </c>
      <c r="P147" s="26" t="s">
        <v>30</v>
      </c>
      <c r="Q147" s="28"/>
    </row>
    <row r="148" s="16" customFormat="1" ht="33.75" spans="1:17">
      <c r="A148" s="31">
        <v>43</v>
      </c>
      <c r="B148" s="31" t="s">
        <v>62</v>
      </c>
      <c r="C148" s="29" t="s">
        <v>827</v>
      </c>
      <c r="D148" s="28" t="s">
        <v>810</v>
      </c>
      <c r="E148" s="29">
        <v>2018</v>
      </c>
      <c r="F148" s="29" t="s">
        <v>828</v>
      </c>
      <c r="G148" s="61" t="s">
        <v>829</v>
      </c>
      <c r="H148" s="29">
        <v>299.99</v>
      </c>
      <c r="I148" s="29">
        <v>299.99</v>
      </c>
      <c r="J148" s="29"/>
      <c r="K148" s="26"/>
      <c r="L148" s="26"/>
      <c r="M148" s="26"/>
      <c r="N148" s="26"/>
      <c r="O148" s="45">
        <v>37.49875</v>
      </c>
      <c r="P148" s="28" t="s">
        <v>666</v>
      </c>
      <c r="Q148" s="28"/>
    </row>
    <row r="149" s="16" customFormat="1" ht="30" customHeight="1" spans="1:17">
      <c r="A149" s="31">
        <v>44</v>
      </c>
      <c r="B149" s="31" t="s">
        <v>62</v>
      </c>
      <c r="C149" s="29" t="s">
        <v>71</v>
      </c>
      <c r="D149" s="28" t="s">
        <v>72</v>
      </c>
      <c r="E149" s="29">
        <v>2018</v>
      </c>
      <c r="F149" s="29" t="s">
        <v>73</v>
      </c>
      <c r="G149" s="54" t="s">
        <v>74</v>
      </c>
      <c r="H149" s="29">
        <v>499.99</v>
      </c>
      <c r="I149" s="29">
        <v>499.99</v>
      </c>
      <c r="J149" s="29"/>
      <c r="K149" s="26"/>
      <c r="L149" s="26"/>
      <c r="M149" s="26"/>
      <c r="N149" s="26"/>
      <c r="O149" s="45">
        <v>62.49875</v>
      </c>
      <c r="P149" s="26" t="s">
        <v>30</v>
      </c>
      <c r="Q149" s="28"/>
    </row>
    <row r="150" s="16" customFormat="1" ht="24" spans="1:17">
      <c r="A150" s="31">
        <v>45</v>
      </c>
      <c r="B150" s="31" t="s">
        <v>62</v>
      </c>
      <c r="C150" s="29" t="s">
        <v>633</v>
      </c>
      <c r="D150" s="28" t="s">
        <v>634</v>
      </c>
      <c r="E150" s="29">
        <v>2018</v>
      </c>
      <c r="F150" s="29" t="s">
        <v>635</v>
      </c>
      <c r="G150" s="32" t="s">
        <v>636</v>
      </c>
      <c r="H150" s="29">
        <v>199.98</v>
      </c>
      <c r="I150" s="29">
        <v>199.98</v>
      </c>
      <c r="J150" s="29"/>
      <c r="K150" s="26"/>
      <c r="L150" s="26"/>
      <c r="M150" s="26"/>
      <c r="N150" s="26"/>
      <c r="O150" s="45">
        <v>24.9975</v>
      </c>
      <c r="P150" s="26" t="s">
        <v>626</v>
      </c>
      <c r="Q150" s="28"/>
    </row>
    <row r="151" s="16" customFormat="1" ht="24" spans="1:17">
      <c r="A151" s="31">
        <v>46</v>
      </c>
      <c r="B151" s="31" t="s">
        <v>62</v>
      </c>
      <c r="C151" s="29" t="s">
        <v>1361</v>
      </c>
      <c r="D151" s="28" t="s">
        <v>792</v>
      </c>
      <c r="E151" s="29">
        <v>2018</v>
      </c>
      <c r="F151" s="29" t="s">
        <v>569</v>
      </c>
      <c r="G151" s="32" t="s">
        <v>1362</v>
      </c>
      <c r="H151" s="29">
        <v>400</v>
      </c>
      <c r="I151" s="29">
        <v>400</v>
      </c>
      <c r="J151" s="29"/>
      <c r="K151" s="26"/>
      <c r="L151" s="26"/>
      <c r="M151" s="26"/>
      <c r="N151" s="26"/>
      <c r="O151" s="45">
        <v>50</v>
      </c>
      <c r="P151" s="28" t="s">
        <v>1280</v>
      </c>
      <c r="Q151" s="28"/>
    </row>
    <row r="152" s="16" customFormat="1" ht="33.75" spans="1:17">
      <c r="A152" s="31">
        <v>47</v>
      </c>
      <c r="B152" s="31" t="s">
        <v>62</v>
      </c>
      <c r="C152" s="29" t="s">
        <v>830</v>
      </c>
      <c r="D152" s="28" t="s">
        <v>64</v>
      </c>
      <c r="E152" s="29">
        <v>2018</v>
      </c>
      <c r="F152" s="29" t="s">
        <v>69</v>
      </c>
      <c r="G152" s="32" t="s">
        <v>831</v>
      </c>
      <c r="H152" s="29">
        <v>899.98</v>
      </c>
      <c r="I152" s="29">
        <v>899.98</v>
      </c>
      <c r="J152" s="29"/>
      <c r="K152" s="26"/>
      <c r="L152" s="26"/>
      <c r="M152" s="26"/>
      <c r="N152" s="26"/>
      <c r="O152" s="45">
        <v>112.4975</v>
      </c>
      <c r="P152" s="28" t="s">
        <v>666</v>
      </c>
      <c r="Q152" s="28"/>
    </row>
    <row r="153" s="17" customFormat="1" ht="23" customHeight="1" spans="1:17">
      <c r="A153" s="31">
        <v>48</v>
      </c>
      <c r="B153" s="31" t="s">
        <v>62</v>
      </c>
      <c r="C153" s="29" t="s">
        <v>745</v>
      </c>
      <c r="D153" s="29" t="s">
        <v>746</v>
      </c>
      <c r="E153" s="29">
        <v>2018</v>
      </c>
      <c r="F153" s="29" t="s">
        <v>747</v>
      </c>
      <c r="G153" s="32" t="s">
        <v>748</v>
      </c>
      <c r="H153" s="29">
        <v>6200</v>
      </c>
      <c r="I153" s="38"/>
      <c r="J153" s="38">
        <v>1240</v>
      </c>
      <c r="K153" s="29"/>
      <c r="L153" s="31"/>
      <c r="M153" s="31"/>
      <c r="N153" s="31">
        <v>4960</v>
      </c>
      <c r="O153" s="45" t="s">
        <v>29</v>
      </c>
      <c r="P153" s="29" t="s">
        <v>666</v>
      </c>
      <c r="Q153" s="29"/>
    </row>
    <row r="154" s="15" customFormat="1" spans="1:17">
      <c r="A154" s="49" t="s">
        <v>1386</v>
      </c>
      <c r="B154" s="49"/>
      <c r="C154" s="49"/>
      <c r="D154" s="49"/>
      <c r="E154" s="49"/>
      <c r="F154" s="49"/>
      <c r="G154" s="49"/>
      <c r="H154" s="49">
        <f t="shared" ref="H154:O154" si="4">SUM(H155:H176)</f>
        <v>29315.49</v>
      </c>
      <c r="I154" s="49">
        <f t="shared" si="4"/>
        <v>16119.94</v>
      </c>
      <c r="J154" s="49">
        <f t="shared" si="4"/>
        <v>1560</v>
      </c>
      <c r="K154" s="49">
        <f t="shared" si="4"/>
        <v>0</v>
      </c>
      <c r="L154" s="49">
        <f t="shared" si="4"/>
        <v>0</v>
      </c>
      <c r="M154" s="49">
        <f t="shared" si="4"/>
        <v>0</v>
      </c>
      <c r="N154" s="49">
        <f t="shared" si="4"/>
        <v>11635.55</v>
      </c>
      <c r="O154" s="57">
        <f t="shared" si="4"/>
        <v>1234.47041666667</v>
      </c>
      <c r="P154" s="49"/>
      <c r="Q154" s="49"/>
    </row>
    <row r="155" s="16" customFormat="1" ht="24" spans="1:17">
      <c r="A155" s="29">
        <v>1</v>
      </c>
      <c r="B155" s="29" t="s">
        <v>373</v>
      </c>
      <c r="C155" s="62" t="s">
        <v>1223</v>
      </c>
      <c r="D155" s="63" t="s">
        <v>618</v>
      </c>
      <c r="E155" s="29">
        <v>2016</v>
      </c>
      <c r="F155" s="64" t="s">
        <v>1224</v>
      </c>
      <c r="G155" s="65" t="s">
        <v>1225</v>
      </c>
      <c r="H155" s="37">
        <v>270.29</v>
      </c>
      <c r="I155" s="37">
        <v>270.29</v>
      </c>
      <c r="J155" s="37"/>
      <c r="K155" s="37"/>
      <c r="L155" s="37"/>
      <c r="M155" s="37"/>
      <c r="N155" s="37"/>
      <c r="O155" s="71">
        <v>33.78625</v>
      </c>
      <c r="P155" s="29" t="s">
        <v>666</v>
      </c>
      <c r="Q155" s="29"/>
    </row>
    <row r="156" s="16" customFormat="1" ht="24" spans="1:17">
      <c r="A156" s="29">
        <v>2</v>
      </c>
      <c r="B156" s="29" t="s">
        <v>373</v>
      </c>
      <c r="C156" s="62" t="s">
        <v>1226</v>
      </c>
      <c r="D156" s="63" t="s">
        <v>618</v>
      </c>
      <c r="E156" s="29">
        <v>2016</v>
      </c>
      <c r="F156" s="29" t="s">
        <v>1227</v>
      </c>
      <c r="G156" s="32" t="s">
        <v>1228</v>
      </c>
      <c r="H156" s="37">
        <v>160</v>
      </c>
      <c r="I156" s="37">
        <v>160</v>
      </c>
      <c r="J156" s="37"/>
      <c r="K156" s="29"/>
      <c r="L156" s="29"/>
      <c r="M156" s="29"/>
      <c r="N156" s="29"/>
      <c r="O156" s="71">
        <v>20</v>
      </c>
      <c r="P156" s="29" t="s">
        <v>666</v>
      </c>
      <c r="Q156" s="29"/>
    </row>
    <row r="157" s="16" customFormat="1" ht="24" spans="1:17">
      <c r="A157" s="29">
        <v>3</v>
      </c>
      <c r="B157" s="29" t="s">
        <v>373</v>
      </c>
      <c r="C157" s="29" t="s">
        <v>1229</v>
      </c>
      <c r="D157" s="63" t="s">
        <v>618</v>
      </c>
      <c r="E157" s="29">
        <v>2017</v>
      </c>
      <c r="F157" s="33" t="s">
        <v>1230</v>
      </c>
      <c r="G157" s="66" t="s">
        <v>1231</v>
      </c>
      <c r="H157" s="37">
        <v>587.37</v>
      </c>
      <c r="I157" s="37">
        <v>587.37</v>
      </c>
      <c r="J157" s="37"/>
      <c r="K157" s="37"/>
      <c r="L157" s="37"/>
      <c r="M157" s="37"/>
      <c r="N157" s="37"/>
      <c r="O157" s="45">
        <v>73.42125</v>
      </c>
      <c r="P157" s="29" t="s">
        <v>666</v>
      </c>
      <c r="Q157" s="29"/>
    </row>
    <row r="158" s="16" customFormat="1" ht="36" spans="1:17">
      <c r="A158" s="29">
        <v>4</v>
      </c>
      <c r="B158" s="29" t="s">
        <v>373</v>
      </c>
      <c r="C158" s="29" t="s">
        <v>1232</v>
      </c>
      <c r="D158" s="63" t="s">
        <v>618</v>
      </c>
      <c r="E158" s="29">
        <v>2017</v>
      </c>
      <c r="F158" s="33" t="s">
        <v>1233</v>
      </c>
      <c r="G158" s="66" t="s">
        <v>1234</v>
      </c>
      <c r="H158" s="37">
        <v>351.04</v>
      </c>
      <c r="I158" s="37">
        <v>351.04</v>
      </c>
      <c r="J158" s="37"/>
      <c r="K158" s="37"/>
      <c r="L158" s="37"/>
      <c r="M158" s="37"/>
      <c r="N158" s="37"/>
      <c r="O158" s="45">
        <v>43.88</v>
      </c>
      <c r="P158" s="29" t="s">
        <v>666</v>
      </c>
      <c r="Q158" s="29"/>
    </row>
    <row r="159" s="16" customFormat="1" ht="24" spans="1:17">
      <c r="A159" s="29">
        <v>5</v>
      </c>
      <c r="B159" s="29" t="s">
        <v>373</v>
      </c>
      <c r="C159" s="29" t="s">
        <v>1235</v>
      </c>
      <c r="D159" s="63" t="s">
        <v>618</v>
      </c>
      <c r="E159" s="29">
        <v>2017</v>
      </c>
      <c r="F159" s="33" t="s">
        <v>1236</v>
      </c>
      <c r="G159" s="66" t="s">
        <v>1237</v>
      </c>
      <c r="H159" s="37">
        <v>272.87</v>
      </c>
      <c r="I159" s="37">
        <v>272.87</v>
      </c>
      <c r="J159" s="37"/>
      <c r="K159" s="37"/>
      <c r="L159" s="37"/>
      <c r="M159" s="37"/>
      <c r="N159" s="37"/>
      <c r="O159" s="45">
        <v>34.10875</v>
      </c>
      <c r="P159" s="29" t="s">
        <v>666</v>
      </c>
      <c r="Q159" s="29"/>
    </row>
    <row r="160" s="16" customFormat="1" ht="24" spans="1:17">
      <c r="A160" s="29">
        <v>6</v>
      </c>
      <c r="B160" s="29" t="s">
        <v>373</v>
      </c>
      <c r="C160" s="29" t="s">
        <v>1238</v>
      </c>
      <c r="D160" s="63" t="s">
        <v>618</v>
      </c>
      <c r="E160" s="29">
        <v>2017</v>
      </c>
      <c r="F160" s="33" t="s">
        <v>1239</v>
      </c>
      <c r="G160" s="66" t="s">
        <v>1240</v>
      </c>
      <c r="H160" s="37">
        <v>266.58</v>
      </c>
      <c r="I160" s="37">
        <v>266.58</v>
      </c>
      <c r="J160" s="37"/>
      <c r="K160" s="37"/>
      <c r="L160" s="37"/>
      <c r="M160" s="37"/>
      <c r="N160" s="37"/>
      <c r="O160" s="45">
        <v>33.3225</v>
      </c>
      <c r="P160" s="29" t="s">
        <v>666</v>
      </c>
      <c r="Q160" s="29"/>
    </row>
    <row r="161" s="16" customFormat="1" ht="24" spans="1:17">
      <c r="A161" s="29">
        <v>7</v>
      </c>
      <c r="B161" s="29" t="s">
        <v>373</v>
      </c>
      <c r="C161" s="67" t="s">
        <v>1241</v>
      </c>
      <c r="D161" s="63" t="s">
        <v>618</v>
      </c>
      <c r="E161" s="29">
        <v>2017</v>
      </c>
      <c r="F161" s="33" t="s">
        <v>1242</v>
      </c>
      <c r="G161" s="66" t="s">
        <v>1243</v>
      </c>
      <c r="H161" s="37">
        <v>664.19</v>
      </c>
      <c r="I161" s="37">
        <v>664.19</v>
      </c>
      <c r="J161" s="37"/>
      <c r="K161" s="37"/>
      <c r="L161" s="37"/>
      <c r="M161" s="37"/>
      <c r="N161" s="37"/>
      <c r="O161" s="45">
        <v>83.02375</v>
      </c>
      <c r="P161" s="29" t="s">
        <v>666</v>
      </c>
      <c r="Q161" s="29"/>
    </row>
    <row r="162" s="16" customFormat="1" ht="33.75" spans="1:17">
      <c r="A162" s="29">
        <v>8</v>
      </c>
      <c r="B162" s="29" t="s">
        <v>373</v>
      </c>
      <c r="C162" s="29" t="s">
        <v>617</v>
      </c>
      <c r="D162" s="63" t="s">
        <v>618</v>
      </c>
      <c r="E162" s="29">
        <v>2017</v>
      </c>
      <c r="F162" s="68" t="s">
        <v>619</v>
      </c>
      <c r="G162" s="32" t="s">
        <v>620</v>
      </c>
      <c r="H162" s="37">
        <v>297.59</v>
      </c>
      <c r="I162" s="37">
        <v>297.59</v>
      </c>
      <c r="J162" s="37"/>
      <c r="K162" s="37"/>
      <c r="L162" s="37"/>
      <c r="M162" s="37"/>
      <c r="N162" s="26"/>
      <c r="O162" s="45" t="s">
        <v>29</v>
      </c>
      <c r="P162" s="29" t="s">
        <v>480</v>
      </c>
      <c r="Q162" s="29"/>
    </row>
    <row r="163" s="16" customFormat="1" ht="24" spans="1:17">
      <c r="A163" s="29">
        <v>9</v>
      </c>
      <c r="B163" s="29" t="s">
        <v>373</v>
      </c>
      <c r="C163" s="29" t="s">
        <v>1244</v>
      </c>
      <c r="D163" s="63" t="s">
        <v>618</v>
      </c>
      <c r="E163" s="29">
        <v>2017</v>
      </c>
      <c r="F163" s="69" t="s">
        <v>1245</v>
      </c>
      <c r="G163" s="70" t="s">
        <v>1246</v>
      </c>
      <c r="H163" s="37">
        <v>428.33</v>
      </c>
      <c r="I163" s="37">
        <v>300</v>
      </c>
      <c r="J163" s="37"/>
      <c r="K163" s="37"/>
      <c r="L163" s="37"/>
      <c r="M163" s="48"/>
      <c r="N163" s="37">
        <v>128.33</v>
      </c>
      <c r="O163" s="45" t="s">
        <v>29</v>
      </c>
      <c r="P163" s="29" t="s">
        <v>666</v>
      </c>
      <c r="Q163" s="29"/>
    </row>
    <row r="164" s="16" customFormat="1" ht="24" spans="1:17">
      <c r="A164" s="29">
        <v>10</v>
      </c>
      <c r="B164" s="29" t="s">
        <v>373</v>
      </c>
      <c r="C164" s="29" t="s">
        <v>1247</v>
      </c>
      <c r="D164" s="63" t="s">
        <v>618</v>
      </c>
      <c r="E164" s="29">
        <v>2017</v>
      </c>
      <c r="F164" s="29" t="s">
        <v>1248</v>
      </c>
      <c r="G164" s="70" t="s">
        <v>1249</v>
      </c>
      <c r="H164" s="37">
        <v>430.81</v>
      </c>
      <c r="I164" s="37">
        <v>300</v>
      </c>
      <c r="J164" s="37"/>
      <c r="K164" s="37"/>
      <c r="L164" s="37"/>
      <c r="M164" s="48"/>
      <c r="N164" s="37">
        <v>130.81</v>
      </c>
      <c r="O164" s="45" t="s">
        <v>29</v>
      </c>
      <c r="P164" s="29" t="s">
        <v>666</v>
      </c>
      <c r="Q164" s="29"/>
    </row>
    <row r="165" s="16" customFormat="1" ht="24" spans="1:17">
      <c r="A165" s="29">
        <v>11</v>
      </c>
      <c r="B165" s="29" t="s">
        <v>373</v>
      </c>
      <c r="C165" s="29" t="s">
        <v>1250</v>
      </c>
      <c r="D165" s="63" t="s">
        <v>618</v>
      </c>
      <c r="E165" s="29">
        <v>2017</v>
      </c>
      <c r="F165" s="29" t="s">
        <v>1242</v>
      </c>
      <c r="G165" s="70" t="s">
        <v>1251</v>
      </c>
      <c r="H165" s="37">
        <v>299.41</v>
      </c>
      <c r="I165" s="37">
        <v>299.41</v>
      </c>
      <c r="J165" s="37"/>
      <c r="K165" s="37"/>
      <c r="L165" s="37"/>
      <c r="M165" s="37"/>
      <c r="N165" s="37"/>
      <c r="O165" s="45" t="s">
        <v>29</v>
      </c>
      <c r="P165" s="29" t="s">
        <v>666</v>
      </c>
      <c r="Q165" s="29"/>
    </row>
    <row r="166" s="16" customFormat="1" ht="24" spans="1:17">
      <c r="A166" s="29">
        <v>12</v>
      </c>
      <c r="B166" s="29" t="s">
        <v>373</v>
      </c>
      <c r="C166" s="29" t="s">
        <v>1252</v>
      </c>
      <c r="D166" s="63" t="s">
        <v>618</v>
      </c>
      <c r="E166" s="29">
        <v>2017</v>
      </c>
      <c r="F166" s="69" t="s">
        <v>1253</v>
      </c>
      <c r="G166" s="32" t="s">
        <v>1254</v>
      </c>
      <c r="H166" s="37">
        <v>300</v>
      </c>
      <c r="I166" s="37">
        <v>300</v>
      </c>
      <c r="J166" s="37"/>
      <c r="K166" s="37"/>
      <c r="L166" s="37"/>
      <c r="M166" s="37"/>
      <c r="N166" s="37"/>
      <c r="O166" s="45" t="s">
        <v>29</v>
      </c>
      <c r="P166" s="29" t="s">
        <v>666</v>
      </c>
      <c r="Q166" s="29"/>
    </row>
    <row r="167" s="16" customFormat="1" ht="24" spans="1:17">
      <c r="A167" s="29">
        <v>13</v>
      </c>
      <c r="B167" s="29" t="s">
        <v>373</v>
      </c>
      <c r="C167" s="29" t="s">
        <v>1255</v>
      </c>
      <c r="D167" s="63" t="s">
        <v>618</v>
      </c>
      <c r="E167" s="29">
        <v>2017</v>
      </c>
      <c r="F167" s="69" t="s">
        <v>1256</v>
      </c>
      <c r="G167" s="32" t="s">
        <v>1257</v>
      </c>
      <c r="H167" s="37">
        <v>300</v>
      </c>
      <c r="I167" s="37">
        <v>300</v>
      </c>
      <c r="J167" s="37"/>
      <c r="K167" s="37"/>
      <c r="L167" s="37"/>
      <c r="M167" s="37"/>
      <c r="N167" s="37"/>
      <c r="O167" s="45" t="s">
        <v>29</v>
      </c>
      <c r="P167" s="29" t="s">
        <v>666</v>
      </c>
      <c r="Q167" s="29"/>
    </row>
    <row r="168" s="16" customFormat="1" ht="33.75" spans="1:17">
      <c r="A168" s="29">
        <v>14</v>
      </c>
      <c r="B168" s="29" t="s">
        <v>373</v>
      </c>
      <c r="C168" s="29" t="s">
        <v>1258</v>
      </c>
      <c r="D168" s="63" t="s">
        <v>618</v>
      </c>
      <c r="E168" s="29">
        <v>2017</v>
      </c>
      <c r="F168" s="69" t="s">
        <v>1259</v>
      </c>
      <c r="G168" s="70" t="s">
        <v>1260</v>
      </c>
      <c r="H168" s="37">
        <v>295.33</v>
      </c>
      <c r="I168" s="37">
        <v>295.33</v>
      </c>
      <c r="J168" s="37"/>
      <c r="K168" s="37"/>
      <c r="L168" s="37"/>
      <c r="M168" s="37"/>
      <c r="N168" s="37"/>
      <c r="O168" s="45" t="s">
        <v>29</v>
      </c>
      <c r="P168" s="29" t="s">
        <v>666</v>
      </c>
      <c r="Q168" s="29"/>
    </row>
    <row r="169" s="16" customFormat="1" ht="24" spans="1:17">
      <c r="A169" s="29">
        <v>15</v>
      </c>
      <c r="B169" s="29" t="s">
        <v>373</v>
      </c>
      <c r="C169" s="29" t="s">
        <v>1261</v>
      </c>
      <c r="D169" s="63" t="s">
        <v>618</v>
      </c>
      <c r="E169" s="29">
        <v>2017</v>
      </c>
      <c r="F169" s="69" t="s">
        <v>1262</v>
      </c>
      <c r="G169" s="32" t="s">
        <v>1263</v>
      </c>
      <c r="H169" s="37">
        <v>300</v>
      </c>
      <c r="I169" s="37">
        <v>300</v>
      </c>
      <c r="J169" s="37"/>
      <c r="K169" s="37"/>
      <c r="L169" s="37"/>
      <c r="M169" s="37"/>
      <c r="N169" s="37"/>
      <c r="O169" s="45" t="s">
        <v>29</v>
      </c>
      <c r="P169" s="29" t="s">
        <v>666</v>
      </c>
      <c r="Q169" s="29"/>
    </row>
    <row r="170" s="16" customFormat="1" ht="33.75" spans="1:17">
      <c r="A170" s="29">
        <v>16</v>
      </c>
      <c r="B170" s="29" t="s">
        <v>373</v>
      </c>
      <c r="C170" s="29" t="s">
        <v>1264</v>
      </c>
      <c r="D170" s="63" t="s">
        <v>618</v>
      </c>
      <c r="E170" s="29">
        <v>2017</v>
      </c>
      <c r="F170" s="69" t="s">
        <v>1265</v>
      </c>
      <c r="G170" s="32" t="s">
        <v>1266</v>
      </c>
      <c r="H170" s="37">
        <v>300</v>
      </c>
      <c r="I170" s="37">
        <v>300</v>
      </c>
      <c r="J170" s="37"/>
      <c r="K170" s="37"/>
      <c r="L170" s="37"/>
      <c r="M170" s="37"/>
      <c r="N170" s="37"/>
      <c r="O170" s="45" t="s">
        <v>29</v>
      </c>
      <c r="P170" s="29" t="s">
        <v>666</v>
      </c>
      <c r="Q170" s="29"/>
    </row>
    <row r="171" s="16" customFormat="1" ht="24" spans="1:17">
      <c r="A171" s="29">
        <v>17</v>
      </c>
      <c r="B171" s="29" t="s">
        <v>373</v>
      </c>
      <c r="C171" s="29" t="s">
        <v>1267</v>
      </c>
      <c r="D171" s="63" t="s">
        <v>618</v>
      </c>
      <c r="E171" s="29">
        <v>2017</v>
      </c>
      <c r="F171" s="69" t="s">
        <v>1268</v>
      </c>
      <c r="G171" s="32" t="s">
        <v>1387</v>
      </c>
      <c r="H171" s="37">
        <v>285.18</v>
      </c>
      <c r="I171" s="37">
        <v>285.18</v>
      </c>
      <c r="J171" s="37"/>
      <c r="K171" s="37"/>
      <c r="L171" s="37"/>
      <c r="M171" s="37"/>
      <c r="N171" s="37"/>
      <c r="O171" s="45" t="s">
        <v>29</v>
      </c>
      <c r="P171" s="29" t="s">
        <v>666</v>
      </c>
      <c r="Q171" s="29"/>
    </row>
    <row r="172" s="16" customFormat="1" ht="58" customHeight="1" spans="1:17">
      <c r="A172" s="29">
        <v>18</v>
      </c>
      <c r="B172" s="29" t="s">
        <v>373</v>
      </c>
      <c r="C172" s="29" t="s">
        <v>1270</v>
      </c>
      <c r="D172" s="63" t="s">
        <v>618</v>
      </c>
      <c r="E172" s="29">
        <v>2018</v>
      </c>
      <c r="F172" s="64" t="s">
        <v>1262</v>
      </c>
      <c r="G172" s="32" t="s">
        <v>1271</v>
      </c>
      <c r="H172" s="37">
        <v>1341.37</v>
      </c>
      <c r="I172" s="37">
        <v>1341.37</v>
      </c>
      <c r="J172" s="37"/>
      <c r="K172" s="37"/>
      <c r="L172" s="37"/>
      <c r="M172" s="37"/>
      <c r="N172" s="37"/>
      <c r="O172" s="71">
        <v>167.67125</v>
      </c>
      <c r="P172" s="29" t="s">
        <v>666</v>
      </c>
      <c r="Q172" s="29"/>
    </row>
    <row r="173" s="16" customFormat="1" ht="24" spans="1:17">
      <c r="A173" s="29">
        <v>19</v>
      </c>
      <c r="B173" s="29" t="s">
        <v>373</v>
      </c>
      <c r="C173" s="29" t="s">
        <v>1272</v>
      </c>
      <c r="D173" s="63" t="s">
        <v>618</v>
      </c>
      <c r="E173" s="29">
        <v>2018</v>
      </c>
      <c r="F173" s="64" t="s">
        <v>65</v>
      </c>
      <c r="G173" s="65" t="s">
        <v>1273</v>
      </c>
      <c r="H173" s="37">
        <v>1891.72</v>
      </c>
      <c r="I173" s="37">
        <v>1891.72</v>
      </c>
      <c r="J173" s="37"/>
      <c r="K173" s="37"/>
      <c r="L173" s="37"/>
      <c r="M173" s="37"/>
      <c r="N173" s="37"/>
      <c r="O173" s="71">
        <v>236.465</v>
      </c>
      <c r="P173" s="29" t="s">
        <v>666</v>
      </c>
      <c r="Q173" s="29"/>
    </row>
    <row r="174" s="16" customFormat="1" ht="24" spans="1:17">
      <c r="A174" s="29">
        <v>20</v>
      </c>
      <c r="B174" s="29" t="s">
        <v>373</v>
      </c>
      <c r="C174" s="29" t="s">
        <v>1274</v>
      </c>
      <c r="D174" s="63" t="s">
        <v>618</v>
      </c>
      <c r="E174" s="29">
        <v>2018</v>
      </c>
      <c r="F174" s="64" t="s">
        <v>65</v>
      </c>
      <c r="G174" s="32" t="s">
        <v>1275</v>
      </c>
      <c r="H174" s="37">
        <v>337</v>
      </c>
      <c r="I174" s="37">
        <v>337</v>
      </c>
      <c r="J174" s="37"/>
      <c r="K174" s="37"/>
      <c r="L174" s="37"/>
      <c r="M174" s="37"/>
      <c r="N174" s="37"/>
      <c r="O174" s="71">
        <v>42.125</v>
      </c>
      <c r="P174" s="29" t="s">
        <v>666</v>
      </c>
      <c r="Q174" s="29"/>
    </row>
    <row r="175" s="16" customFormat="1" ht="84" spans="1:17">
      <c r="A175" s="29">
        <v>21</v>
      </c>
      <c r="B175" s="29" t="s">
        <v>373</v>
      </c>
      <c r="C175" s="37" t="s">
        <v>374</v>
      </c>
      <c r="D175" s="63" t="s">
        <v>375</v>
      </c>
      <c r="E175" s="29">
        <v>2017</v>
      </c>
      <c r="F175" s="33" t="s">
        <v>376</v>
      </c>
      <c r="G175" s="66" t="s">
        <v>377</v>
      </c>
      <c r="H175" s="37">
        <v>12136.41</v>
      </c>
      <c r="I175" s="37">
        <v>7000</v>
      </c>
      <c r="J175" s="37"/>
      <c r="K175" s="37"/>
      <c r="L175" s="37"/>
      <c r="M175" s="48"/>
      <c r="N175" s="37">
        <v>5136.41</v>
      </c>
      <c r="O175" s="45">
        <v>466.666666666667</v>
      </c>
      <c r="P175" s="29" t="s">
        <v>120</v>
      </c>
      <c r="Q175" s="29"/>
    </row>
    <row r="176" s="17" customFormat="1" ht="23" customHeight="1" spans="1:17">
      <c r="A176" s="29">
        <v>22</v>
      </c>
      <c r="B176" s="29" t="s">
        <v>373</v>
      </c>
      <c r="C176" s="29" t="s">
        <v>745</v>
      </c>
      <c r="D176" s="29" t="s">
        <v>746</v>
      </c>
      <c r="E176" s="29">
        <v>2018</v>
      </c>
      <c r="F176" s="29" t="s">
        <v>747</v>
      </c>
      <c r="G176" s="32" t="s">
        <v>748</v>
      </c>
      <c r="H176" s="29">
        <v>7800</v>
      </c>
      <c r="I176" s="38"/>
      <c r="J176" s="38">
        <v>1560</v>
      </c>
      <c r="K176" s="29"/>
      <c r="L176" s="31"/>
      <c r="M176" s="31"/>
      <c r="N176" s="31">
        <v>6240</v>
      </c>
      <c r="O176" s="45" t="s">
        <v>29</v>
      </c>
      <c r="P176" s="29" t="s">
        <v>666</v>
      </c>
      <c r="Q176" s="29"/>
    </row>
    <row r="177" s="15" customFormat="1" spans="1:17">
      <c r="A177" s="49" t="s">
        <v>1388</v>
      </c>
      <c r="B177" s="49"/>
      <c r="C177" s="49"/>
      <c r="D177" s="49"/>
      <c r="E177" s="49"/>
      <c r="F177" s="49"/>
      <c r="G177" s="49"/>
      <c r="H177" s="49">
        <f t="shared" ref="H177:O177" si="5">SUM(H178:H206)</f>
        <v>81228.73</v>
      </c>
      <c r="I177" s="49">
        <f t="shared" si="5"/>
        <v>52814.8338</v>
      </c>
      <c r="J177" s="49">
        <f t="shared" si="5"/>
        <v>1623.9662</v>
      </c>
      <c r="K177" s="49">
        <f t="shared" si="5"/>
        <v>2632</v>
      </c>
      <c r="L177" s="49">
        <f t="shared" si="5"/>
        <v>1285.09</v>
      </c>
      <c r="M177" s="49">
        <f t="shared" si="5"/>
        <v>2171.95</v>
      </c>
      <c r="N177" s="49">
        <f t="shared" si="5"/>
        <v>20700.89</v>
      </c>
      <c r="O177" s="57">
        <f t="shared" si="5"/>
        <v>5451.18375333333</v>
      </c>
      <c r="P177" s="49"/>
      <c r="Q177" s="49"/>
    </row>
    <row r="178" s="17" customFormat="1" ht="24" spans="1:17">
      <c r="A178" s="28">
        <v>1</v>
      </c>
      <c r="B178" s="29" t="s">
        <v>41</v>
      </c>
      <c r="C178" s="29" t="s">
        <v>1047</v>
      </c>
      <c r="D178" s="29" t="s">
        <v>43</v>
      </c>
      <c r="E178" s="29">
        <v>2016</v>
      </c>
      <c r="F178" s="29" t="s">
        <v>1048</v>
      </c>
      <c r="G178" s="32" t="s">
        <v>1049</v>
      </c>
      <c r="H178" s="37">
        <v>2914</v>
      </c>
      <c r="I178" s="37"/>
      <c r="J178" s="37"/>
      <c r="K178" s="37">
        <v>2000</v>
      </c>
      <c r="L178" s="37"/>
      <c r="M178" s="37">
        <v>914</v>
      </c>
      <c r="N178" s="37"/>
      <c r="O178" s="45">
        <v>364.25</v>
      </c>
      <c r="P178" s="29" t="s">
        <v>666</v>
      </c>
      <c r="Q178" s="29"/>
    </row>
    <row r="179" s="16" customFormat="1" ht="24" spans="1:17">
      <c r="A179" s="28">
        <v>2</v>
      </c>
      <c r="B179" s="29" t="s">
        <v>41</v>
      </c>
      <c r="C179" s="29" t="s">
        <v>1050</v>
      </c>
      <c r="D179" s="29" t="s">
        <v>43</v>
      </c>
      <c r="E179" s="29">
        <v>2017</v>
      </c>
      <c r="F179" s="29" t="s">
        <v>1051</v>
      </c>
      <c r="G179" s="32" t="s">
        <v>1052</v>
      </c>
      <c r="H179" s="37">
        <v>977.65</v>
      </c>
      <c r="I179" s="37">
        <v>977.65</v>
      </c>
      <c r="J179" s="37"/>
      <c r="K179" s="37"/>
      <c r="L179" s="58"/>
      <c r="M179" s="58"/>
      <c r="N179" s="58"/>
      <c r="O179" s="72">
        <v>122.20625</v>
      </c>
      <c r="P179" s="28" t="s">
        <v>666</v>
      </c>
      <c r="Q179" s="29"/>
    </row>
    <row r="180" s="16" customFormat="1" ht="24" spans="1:17">
      <c r="A180" s="28">
        <v>3</v>
      </c>
      <c r="B180" s="29" t="s">
        <v>41</v>
      </c>
      <c r="C180" s="29" t="s">
        <v>651</v>
      </c>
      <c r="D180" s="29" t="s">
        <v>43</v>
      </c>
      <c r="E180" s="29">
        <v>2017</v>
      </c>
      <c r="F180" s="29" t="s">
        <v>65</v>
      </c>
      <c r="G180" s="32" t="s">
        <v>652</v>
      </c>
      <c r="H180" s="37">
        <v>1194.39</v>
      </c>
      <c r="I180" s="37">
        <v>1194.39</v>
      </c>
      <c r="J180" s="37"/>
      <c r="K180" s="37"/>
      <c r="L180" s="37"/>
      <c r="M180" s="37"/>
      <c r="N180" s="37"/>
      <c r="O180" s="72">
        <v>149.29875</v>
      </c>
      <c r="P180" s="26" t="s">
        <v>626</v>
      </c>
      <c r="Q180" s="29"/>
    </row>
    <row r="181" s="16" customFormat="1" ht="33.75" spans="1:17">
      <c r="A181" s="28">
        <v>4</v>
      </c>
      <c r="B181" s="29" t="s">
        <v>41</v>
      </c>
      <c r="C181" s="29" t="s">
        <v>1326</v>
      </c>
      <c r="D181" s="29" t="s">
        <v>43</v>
      </c>
      <c r="E181" s="29">
        <v>2017</v>
      </c>
      <c r="F181" s="29" t="s">
        <v>65</v>
      </c>
      <c r="G181" s="32" t="s">
        <v>1327</v>
      </c>
      <c r="H181" s="37">
        <v>1499.6</v>
      </c>
      <c r="I181" s="37">
        <v>1499.6</v>
      </c>
      <c r="J181" s="37"/>
      <c r="K181" s="37"/>
      <c r="L181" s="37"/>
      <c r="M181" s="37"/>
      <c r="N181" s="58"/>
      <c r="O181" s="72">
        <v>187.45</v>
      </c>
      <c r="P181" s="28" t="s">
        <v>1280</v>
      </c>
      <c r="Q181" s="29"/>
    </row>
    <row r="182" s="16" customFormat="1" ht="24" spans="1:17">
      <c r="A182" s="28">
        <v>5</v>
      </c>
      <c r="B182" s="29" t="s">
        <v>41</v>
      </c>
      <c r="C182" s="29" t="s">
        <v>1053</v>
      </c>
      <c r="D182" s="29" t="s">
        <v>43</v>
      </c>
      <c r="E182" s="29">
        <v>2017</v>
      </c>
      <c r="F182" s="29" t="s">
        <v>65</v>
      </c>
      <c r="G182" s="32" t="s">
        <v>1054</v>
      </c>
      <c r="H182" s="37">
        <v>240.66</v>
      </c>
      <c r="I182" s="37">
        <v>240.66</v>
      </c>
      <c r="J182" s="37"/>
      <c r="K182" s="58"/>
      <c r="L182" s="58"/>
      <c r="M182" s="58"/>
      <c r="N182" s="58"/>
      <c r="O182" s="72">
        <v>30.0825</v>
      </c>
      <c r="P182" s="28" t="s">
        <v>666</v>
      </c>
      <c r="Q182" s="29"/>
    </row>
    <row r="183" s="16" customFormat="1" ht="24" spans="1:17">
      <c r="A183" s="28">
        <v>6</v>
      </c>
      <c r="B183" s="29" t="s">
        <v>41</v>
      </c>
      <c r="C183" s="29" t="s">
        <v>653</v>
      </c>
      <c r="D183" s="29" t="s">
        <v>43</v>
      </c>
      <c r="E183" s="29">
        <v>2017</v>
      </c>
      <c r="F183" s="29" t="s">
        <v>654</v>
      </c>
      <c r="G183" s="32" t="s">
        <v>655</v>
      </c>
      <c r="H183" s="37">
        <v>149.99</v>
      </c>
      <c r="I183" s="37">
        <v>149.99</v>
      </c>
      <c r="J183" s="37"/>
      <c r="K183" s="37"/>
      <c r="L183" s="37"/>
      <c r="M183" s="58"/>
      <c r="N183" s="58"/>
      <c r="O183" s="72">
        <v>18.74875</v>
      </c>
      <c r="P183" s="26" t="s">
        <v>626</v>
      </c>
      <c r="Q183" s="29"/>
    </row>
    <row r="184" s="17" customFormat="1" ht="33.75" spans="1:17">
      <c r="A184" s="28">
        <v>7</v>
      </c>
      <c r="B184" s="29" t="s">
        <v>41</v>
      </c>
      <c r="C184" s="29" t="s">
        <v>1055</v>
      </c>
      <c r="D184" s="29" t="s">
        <v>43</v>
      </c>
      <c r="E184" s="29">
        <v>2017</v>
      </c>
      <c r="F184" s="29" t="s">
        <v>65</v>
      </c>
      <c r="G184" s="32" t="s">
        <v>1056</v>
      </c>
      <c r="H184" s="37">
        <v>5604.49</v>
      </c>
      <c r="I184" s="37">
        <v>532</v>
      </c>
      <c r="J184" s="37"/>
      <c r="K184" s="37"/>
      <c r="L184" s="37"/>
      <c r="M184" s="37"/>
      <c r="N184" s="37">
        <v>5072.49</v>
      </c>
      <c r="O184" s="45">
        <v>66.5</v>
      </c>
      <c r="P184" s="29" t="s">
        <v>666</v>
      </c>
      <c r="Q184" s="29"/>
    </row>
    <row r="185" s="16" customFormat="1" ht="40" customHeight="1" spans="1:17">
      <c r="A185" s="28">
        <v>8</v>
      </c>
      <c r="B185" s="29" t="s">
        <v>41</v>
      </c>
      <c r="C185" s="28" t="s">
        <v>42</v>
      </c>
      <c r="D185" s="28" t="s">
        <v>43</v>
      </c>
      <c r="E185" s="29">
        <v>2017</v>
      </c>
      <c r="F185" s="29" t="s">
        <v>44</v>
      </c>
      <c r="G185" s="32" t="s">
        <v>45</v>
      </c>
      <c r="H185" s="37">
        <v>2516.32</v>
      </c>
      <c r="I185" s="37">
        <v>2516.32</v>
      </c>
      <c r="J185" s="37"/>
      <c r="K185" s="37"/>
      <c r="L185" s="58"/>
      <c r="M185" s="58"/>
      <c r="N185" s="58"/>
      <c r="O185" s="72">
        <v>314.54</v>
      </c>
      <c r="P185" s="26" t="s">
        <v>30</v>
      </c>
      <c r="Q185" s="29"/>
    </row>
    <row r="186" s="16" customFormat="1" ht="24" spans="1:17">
      <c r="A186" s="28">
        <v>9</v>
      </c>
      <c r="B186" s="29" t="s">
        <v>41</v>
      </c>
      <c r="C186" s="29" t="s">
        <v>1057</v>
      </c>
      <c r="D186" s="29" t="s">
        <v>43</v>
      </c>
      <c r="E186" s="29">
        <v>2017</v>
      </c>
      <c r="F186" s="29" t="s">
        <v>1058</v>
      </c>
      <c r="G186" s="32" t="s">
        <v>1059</v>
      </c>
      <c r="H186" s="37">
        <v>1319.23</v>
      </c>
      <c r="I186" s="37">
        <v>1319.23</v>
      </c>
      <c r="J186" s="37"/>
      <c r="K186" s="37"/>
      <c r="L186" s="58"/>
      <c r="M186" s="58"/>
      <c r="N186" s="58"/>
      <c r="O186" s="72">
        <v>164.90375</v>
      </c>
      <c r="P186" s="28" t="s">
        <v>666</v>
      </c>
      <c r="Q186" s="29"/>
    </row>
    <row r="187" s="16" customFormat="1" ht="24" spans="1:17">
      <c r="A187" s="28">
        <v>10</v>
      </c>
      <c r="B187" s="29" t="s">
        <v>41</v>
      </c>
      <c r="C187" s="29" t="s">
        <v>1060</v>
      </c>
      <c r="D187" s="29" t="s">
        <v>43</v>
      </c>
      <c r="E187" s="29">
        <v>2017</v>
      </c>
      <c r="F187" s="29" t="s">
        <v>1061</v>
      </c>
      <c r="G187" s="32" t="s">
        <v>1062</v>
      </c>
      <c r="H187" s="37">
        <v>1221.18</v>
      </c>
      <c r="I187" s="37">
        <v>1221.18</v>
      </c>
      <c r="J187" s="37"/>
      <c r="K187" s="37"/>
      <c r="L187" s="58"/>
      <c r="M187" s="58"/>
      <c r="N187" s="58"/>
      <c r="O187" s="72">
        <v>152.6475</v>
      </c>
      <c r="P187" s="28" t="s">
        <v>666</v>
      </c>
      <c r="Q187" s="29"/>
    </row>
    <row r="188" s="17" customFormat="1" ht="24" spans="1:17">
      <c r="A188" s="28">
        <v>11</v>
      </c>
      <c r="B188" s="29" t="s">
        <v>41</v>
      </c>
      <c r="C188" s="29" t="s">
        <v>1063</v>
      </c>
      <c r="D188" s="29" t="s">
        <v>43</v>
      </c>
      <c r="E188" s="29">
        <v>2017</v>
      </c>
      <c r="F188" s="29" t="s">
        <v>608</v>
      </c>
      <c r="G188" s="32" t="s">
        <v>1064</v>
      </c>
      <c r="H188" s="37">
        <v>3574.86</v>
      </c>
      <c r="I188" s="37">
        <v>2289.77</v>
      </c>
      <c r="J188" s="37"/>
      <c r="K188" s="37"/>
      <c r="L188" s="37">
        <v>1285.09</v>
      </c>
      <c r="M188" s="37"/>
      <c r="N188" s="37"/>
      <c r="O188" s="45">
        <v>286.22125</v>
      </c>
      <c r="P188" s="29" t="s">
        <v>666</v>
      </c>
      <c r="Q188" s="29"/>
    </row>
    <row r="189" s="16" customFormat="1" ht="33.75" spans="1:17">
      <c r="A189" s="28">
        <v>12</v>
      </c>
      <c r="B189" s="29" t="s">
        <v>41</v>
      </c>
      <c r="C189" s="29" t="s">
        <v>1065</v>
      </c>
      <c r="D189" s="29" t="s">
        <v>43</v>
      </c>
      <c r="E189" s="29">
        <v>2017</v>
      </c>
      <c r="F189" s="29" t="s">
        <v>1066</v>
      </c>
      <c r="G189" s="32" t="s">
        <v>1067</v>
      </c>
      <c r="H189" s="37">
        <v>4497.26</v>
      </c>
      <c r="I189" s="37">
        <v>4497.26</v>
      </c>
      <c r="J189" s="37"/>
      <c r="K189" s="37"/>
      <c r="L189" s="37"/>
      <c r="M189" s="58"/>
      <c r="N189" s="58"/>
      <c r="O189" s="72">
        <v>562.1575</v>
      </c>
      <c r="P189" s="28" t="s">
        <v>666</v>
      </c>
      <c r="Q189" s="29"/>
    </row>
    <row r="190" s="16" customFormat="1" ht="76" customHeight="1" spans="1:17">
      <c r="A190" s="28">
        <v>13</v>
      </c>
      <c r="B190" s="29" t="s">
        <v>41</v>
      </c>
      <c r="C190" s="29" t="s">
        <v>1068</v>
      </c>
      <c r="D190" s="29" t="s">
        <v>43</v>
      </c>
      <c r="E190" s="29">
        <v>2017</v>
      </c>
      <c r="F190" s="29" t="s">
        <v>1069</v>
      </c>
      <c r="G190" s="32" t="s">
        <v>1070</v>
      </c>
      <c r="H190" s="37">
        <v>2000.1</v>
      </c>
      <c r="I190" s="37">
        <v>2000.1</v>
      </c>
      <c r="J190" s="37"/>
      <c r="K190" s="37"/>
      <c r="L190" s="37"/>
      <c r="M190" s="58"/>
      <c r="N190" s="58"/>
      <c r="O190" s="72">
        <v>250.0125</v>
      </c>
      <c r="P190" s="28" t="s">
        <v>666</v>
      </c>
      <c r="Q190" s="29"/>
    </row>
    <row r="191" s="16" customFormat="1" ht="33.75" spans="1:17">
      <c r="A191" s="28">
        <v>14</v>
      </c>
      <c r="B191" s="29" t="s">
        <v>41</v>
      </c>
      <c r="C191" s="29" t="s">
        <v>1071</v>
      </c>
      <c r="D191" s="29" t="s">
        <v>43</v>
      </c>
      <c r="E191" s="29">
        <v>2017</v>
      </c>
      <c r="F191" s="29" t="s">
        <v>1072</v>
      </c>
      <c r="G191" s="32" t="s">
        <v>1073</v>
      </c>
      <c r="H191" s="37">
        <v>4718.68</v>
      </c>
      <c r="I191" s="37">
        <v>4718.68</v>
      </c>
      <c r="J191" s="37"/>
      <c r="K191" s="37"/>
      <c r="L191" s="37"/>
      <c r="M191" s="58"/>
      <c r="N191" s="58"/>
      <c r="O191" s="72">
        <v>589.835</v>
      </c>
      <c r="P191" s="28" t="s">
        <v>666</v>
      </c>
      <c r="Q191" s="29"/>
    </row>
    <row r="192" s="16" customFormat="1" ht="24" spans="1:17">
      <c r="A192" s="28">
        <v>15</v>
      </c>
      <c r="B192" s="29" t="s">
        <v>41</v>
      </c>
      <c r="C192" s="28" t="s">
        <v>1328</v>
      </c>
      <c r="D192" s="28" t="s">
        <v>43</v>
      </c>
      <c r="E192" s="29">
        <v>2017</v>
      </c>
      <c r="F192" s="28" t="s">
        <v>1329</v>
      </c>
      <c r="G192" s="36" t="s">
        <v>1330</v>
      </c>
      <c r="H192" s="58">
        <v>300</v>
      </c>
      <c r="I192" s="58">
        <v>300</v>
      </c>
      <c r="J192" s="58"/>
      <c r="K192" s="58"/>
      <c r="L192" s="58"/>
      <c r="M192" s="58"/>
      <c r="N192" s="58"/>
      <c r="O192" s="45" t="s">
        <v>29</v>
      </c>
      <c r="P192" s="28" t="s">
        <v>1280</v>
      </c>
      <c r="Q192" s="29"/>
    </row>
    <row r="193" s="16" customFormat="1" ht="45" spans="1:17">
      <c r="A193" s="28">
        <v>16</v>
      </c>
      <c r="B193" s="29" t="s">
        <v>41</v>
      </c>
      <c r="C193" s="28" t="s">
        <v>607</v>
      </c>
      <c r="D193" s="28" t="s">
        <v>43</v>
      </c>
      <c r="E193" s="29">
        <v>2017</v>
      </c>
      <c r="F193" s="28" t="s">
        <v>608</v>
      </c>
      <c r="G193" s="36" t="s">
        <v>609</v>
      </c>
      <c r="H193" s="58">
        <v>300</v>
      </c>
      <c r="I193" s="58">
        <v>300</v>
      </c>
      <c r="J193" s="58"/>
      <c r="K193" s="58"/>
      <c r="L193" s="58"/>
      <c r="M193" s="58"/>
      <c r="N193" s="58"/>
      <c r="O193" s="45" t="s">
        <v>29</v>
      </c>
      <c r="P193" s="28" t="s">
        <v>480</v>
      </c>
      <c r="Q193" s="29"/>
    </row>
    <row r="194" s="16" customFormat="1" ht="52" customHeight="1" spans="1:17">
      <c r="A194" s="28">
        <v>17</v>
      </c>
      <c r="B194" s="29" t="s">
        <v>41</v>
      </c>
      <c r="C194" s="28" t="s">
        <v>1074</v>
      </c>
      <c r="D194" s="28" t="s">
        <v>43</v>
      </c>
      <c r="E194" s="29">
        <v>2017</v>
      </c>
      <c r="F194" s="28" t="s">
        <v>1069</v>
      </c>
      <c r="G194" s="36" t="s">
        <v>1075</v>
      </c>
      <c r="H194" s="58">
        <v>483.82</v>
      </c>
      <c r="I194" s="58">
        <v>300</v>
      </c>
      <c r="J194" s="58"/>
      <c r="K194" s="58"/>
      <c r="L194" s="58"/>
      <c r="M194" s="48"/>
      <c r="N194" s="58">
        <v>183.82</v>
      </c>
      <c r="O194" s="45" t="s">
        <v>29</v>
      </c>
      <c r="P194" s="28" t="s">
        <v>666</v>
      </c>
      <c r="Q194" s="29"/>
    </row>
    <row r="195" s="16" customFormat="1" ht="24" spans="1:17">
      <c r="A195" s="28">
        <v>18</v>
      </c>
      <c r="B195" s="29" t="s">
        <v>41</v>
      </c>
      <c r="C195" s="28" t="s">
        <v>1076</v>
      </c>
      <c r="D195" s="28" t="s">
        <v>43</v>
      </c>
      <c r="E195" s="29">
        <v>2017</v>
      </c>
      <c r="F195" s="28" t="s">
        <v>1077</v>
      </c>
      <c r="G195" s="36" t="s">
        <v>1078</v>
      </c>
      <c r="H195" s="58">
        <v>600</v>
      </c>
      <c r="I195" s="58">
        <v>300</v>
      </c>
      <c r="J195" s="58"/>
      <c r="K195" s="58"/>
      <c r="L195" s="58"/>
      <c r="M195" s="58">
        <v>300</v>
      </c>
      <c r="N195" s="58"/>
      <c r="O195" s="45" t="s">
        <v>29</v>
      </c>
      <c r="P195" s="28" t="s">
        <v>666</v>
      </c>
      <c r="Q195" s="29"/>
    </row>
    <row r="196" s="16" customFormat="1" ht="24" spans="1:17">
      <c r="A196" s="28">
        <v>19</v>
      </c>
      <c r="B196" s="29" t="s">
        <v>41</v>
      </c>
      <c r="C196" s="28" t="s">
        <v>1331</v>
      </c>
      <c r="D196" s="28" t="s">
        <v>43</v>
      </c>
      <c r="E196" s="29">
        <v>2017</v>
      </c>
      <c r="F196" s="28" t="s">
        <v>1332</v>
      </c>
      <c r="G196" s="36" t="s">
        <v>1333</v>
      </c>
      <c r="H196" s="58">
        <v>420</v>
      </c>
      <c r="I196" s="58">
        <v>300</v>
      </c>
      <c r="J196" s="58"/>
      <c r="K196" s="58"/>
      <c r="L196" s="58"/>
      <c r="M196" s="58">
        <v>120</v>
      </c>
      <c r="N196" s="58"/>
      <c r="O196" s="45" t="s">
        <v>29</v>
      </c>
      <c r="P196" s="28" t="s">
        <v>1280</v>
      </c>
      <c r="Q196" s="29"/>
    </row>
    <row r="197" s="17" customFormat="1" ht="24" spans="1:17">
      <c r="A197" s="28">
        <v>20</v>
      </c>
      <c r="B197" s="29" t="s">
        <v>41</v>
      </c>
      <c r="C197" s="29" t="s">
        <v>1334</v>
      </c>
      <c r="D197" s="29" t="s">
        <v>43</v>
      </c>
      <c r="E197" s="29">
        <v>2017</v>
      </c>
      <c r="F197" s="29" t="s">
        <v>1335</v>
      </c>
      <c r="G197" s="32" t="s">
        <v>1336</v>
      </c>
      <c r="H197" s="37">
        <v>419.99</v>
      </c>
      <c r="I197" s="37">
        <v>300</v>
      </c>
      <c r="J197" s="37"/>
      <c r="K197" s="37"/>
      <c r="L197" s="37"/>
      <c r="M197" s="37">
        <v>119.99</v>
      </c>
      <c r="N197" s="37"/>
      <c r="O197" s="45" t="s">
        <v>29</v>
      </c>
      <c r="P197" s="29" t="s">
        <v>1280</v>
      </c>
      <c r="Q197" s="29"/>
    </row>
    <row r="198" s="16" customFormat="1" ht="24" spans="1:17">
      <c r="A198" s="28">
        <v>21</v>
      </c>
      <c r="B198" s="29" t="s">
        <v>41</v>
      </c>
      <c r="C198" s="28" t="s">
        <v>1079</v>
      </c>
      <c r="D198" s="28" t="s">
        <v>43</v>
      </c>
      <c r="E198" s="29">
        <v>2017</v>
      </c>
      <c r="F198" s="28" t="s">
        <v>1066</v>
      </c>
      <c r="G198" s="36" t="s">
        <v>1080</v>
      </c>
      <c r="H198" s="58">
        <v>1120</v>
      </c>
      <c r="I198" s="58">
        <v>300</v>
      </c>
      <c r="J198" s="58"/>
      <c r="K198" s="58"/>
      <c r="L198" s="58"/>
      <c r="M198" s="58">
        <v>560</v>
      </c>
      <c r="N198" s="58">
        <v>260</v>
      </c>
      <c r="O198" s="45" t="s">
        <v>29</v>
      </c>
      <c r="P198" s="28" t="s">
        <v>666</v>
      </c>
      <c r="Q198" s="29"/>
    </row>
    <row r="199" s="16" customFormat="1" ht="24" spans="1:17">
      <c r="A199" s="28">
        <v>22</v>
      </c>
      <c r="B199" s="29" t="s">
        <v>41</v>
      </c>
      <c r="C199" s="28" t="s">
        <v>1337</v>
      </c>
      <c r="D199" s="28" t="s">
        <v>43</v>
      </c>
      <c r="E199" s="29">
        <v>2017</v>
      </c>
      <c r="F199" s="28" t="s">
        <v>1338</v>
      </c>
      <c r="G199" s="36" t="s">
        <v>1339</v>
      </c>
      <c r="H199" s="58">
        <v>392</v>
      </c>
      <c r="I199" s="58">
        <v>300</v>
      </c>
      <c r="J199" s="58"/>
      <c r="K199" s="58"/>
      <c r="L199" s="58"/>
      <c r="M199" s="58">
        <v>92</v>
      </c>
      <c r="N199" s="58"/>
      <c r="O199" s="45" t="s">
        <v>29</v>
      </c>
      <c r="P199" s="28" t="s">
        <v>1280</v>
      </c>
      <c r="Q199" s="29"/>
    </row>
    <row r="200" s="16" customFormat="1" ht="24" spans="1:17">
      <c r="A200" s="28">
        <v>23</v>
      </c>
      <c r="B200" s="29" t="s">
        <v>41</v>
      </c>
      <c r="C200" s="28" t="s">
        <v>1081</v>
      </c>
      <c r="D200" s="28" t="s">
        <v>43</v>
      </c>
      <c r="E200" s="29">
        <v>2017</v>
      </c>
      <c r="F200" s="28" t="s">
        <v>65</v>
      </c>
      <c r="G200" s="36" t="s">
        <v>1082</v>
      </c>
      <c r="H200" s="58">
        <v>300</v>
      </c>
      <c r="I200" s="58">
        <v>300</v>
      </c>
      <c r="J200" s="58"/>
      <c r="K200" s="58"/>
      <c r="L200" s="58"/>
      <c r="M200" s="58"/>
      <c r="N200" s="58"/>
      <c r="O200" s="45" t="s">
        <v>29</v>
      </c>
      <c r="P200" s="28" t="s">
        <v>666</v>
      </c>
      <c r="Q200" s="29"/>
    </row>
    <row r="201" s="16" customFormat="1" ht="24" spans="1:17">
      <c r="A201" s="28">
        <v>24</v>
      </c>
      <c r="B201" s="29" t="s">
        <v>41</v>
      </c>
      <c r="C201" s="28" t="s">
        <v>610</v>
      </c>
      <c r="D201" s="28" t="s">
        <v>43</v>
      </c>
      <c r="E201" s="29">
        <v>2017</v>
      </c>
      <c r="F201" s="28" t="s">
        <v>611</v>
      </c>
      <c r="G201" s="36" t="s">
        <v>612</v>
      </c>
      <c r="H201" s="58">
        <v>365.96</v>
      </c>
      <c r="I201" s="58">
        <v>300</v>
      </c>
      <c r="J201" s="58"/>
      <c r="K201" s="58"/>
      <c r="L201" s="58"/>
      <c r="M201" s="58">
        <v>65.96</v>
      </c>
      <c r="N201" s="58"/>
      <c r="O201" s="45" t="s">
        <v>29</v>
      </c>
      <c r="P201" s="28" t="s">
        <v>480</v>
      </c>
      <c r="Q201" s="29"/>
    </row>
    <row r="202" s="16" customFormat="1" ht="67.5" spans="1:17">
      <c r="A202" s="28">
        <v>25</v>
      </c>
      <c r="B202" s="29" t="s">
        <v>41</v>
      </c>
      <c r="C202" s="29" t="s">
        <v>223</v>
      </c>
      <c r="D202" s="29" t="s">
        <v>43</v>
      </c>
      <c r="E202" s="29">
        <v>2017</v>
      </c>
      <c r="F202" s="29" t="s">
        <v>224</v>
      </c>
      <c r="G202" s="32" t="s">
        <v>225</v>
      </c>
      <c r="H202" s="37">
        <v>12686.49</v>
      </c>
      <c r="I202" s="37">
        <v>8881.91</v>
      </c>
      <c r="J202" s="37"/>
      <c r="K202" s="58"/>
      <c r="L202" s="58"/>
      <c r="M202" s="58"/>
      <c r="N202" s="37">
        <v>3804.58</v>
      </c>
      <c r="O202" s="72">
        <v>592.127333333333</v>
      </c>
      <c r="P202" s="28" t="s">
        <v>120</v>
      </c>
      <c r="Q202" s="29"/>
    </row>
    <row r="203" s="16" customFormat="1" ht="38" customHeight="1" spans="1:17">
      <c r="A203" s="28">
        <v>26</v>
      </c>
      <c r="B203" s="29" t="s">
        <v>41</v>
      </c>
      <c r="C203" s="29" t="s">
        <v>46</v>
      </c>
      <c r="D203" s="28" t="s">
        <v>43</v>
      </c>
      <c r="E203" s="29">
        <v>2018</v>
      </c>
      <c r="F203" s="28" t="s">
        <v>47</v>
      </c>
      <c r="G203" s="36" t="s">
        <v>48</v>
      </c>
      <c r="H203" s="58">
        <v>5748.51</v>
      </c>
      <c r="I203" s="58">
        <v>5748.51</v>
      </c>
      <c r="J203" s="58"/>
      <c r="K203" s="58"/>
      <c r="L203" s="58"/>
      <c r="M203" s="58"/>
      <c r="N203" s="58"/>
      <c r="O203" s="72">
        <v>718.56375</v>
      </c>
      <c r="P203" s="26" t="s">
        <v>30</v>
      </c>
      <c r="Q203" s="29"/>
    </row>
    <row r="204" s="17" customFormat="1" ht="24" customHeight="1" spans="1:17">
      <c r="A204" s="28">
        <v>27</v>
      </c>
      <c r="B204" s="29" t="s">
        <v>41</v>
      </c>
      <c r="C204" s="29" t="s">
        <v>1083</v>
      </c>
      <c r="D204" s="29" t="s">
        <v>43</v>
      </c>
      <c r="E204" s="29">
        <v>2019</v>
      </c>
      <c r="F204" s="29" t="s">
        <v>65</v>
      </c>
      <c r="G204" s="32" t="s">
        <v>1084</v>
      </c>
      <c r="H204" s="37">
        <v>2000</v>
      </c>
      <c r="I204" s="37">
        <v>1368</v>
      </c>
      <c r="J204" s="37"/>
      <c r="K204" s="37">
        <v>632</v>
      </c>
      <c r="L204" s="37"/>
      <c r="M204" s="37"/>
      <c r="N204" s="37"/>
      <c r="O204" s="45">
        <v>171</v>
      </c>
      <c r="P204" s="29" t="s">
        <v>666</v>
      </c>
      <c r="Q204" s="29"/>
    </row>
    <row r="205" s="17" customFormat="1" ht="23" customHeight="1" spans="1:17">
      <c r="A205" s="28">
        <v>28</v>
      </c>
      <c r="B205" s="29" t="s">
        <v>41</v>
      </c>
      <c r="C205" s="29" t="s">
        <v>745</v>
      </c>
      <c r="D205" s="29" t="s">
        <v>746</v>
      </c>
      <c r="E205" s="29">
        <v>2018</v>
      </c>
      <c r="F205" s="29" t="s">
        <v>747</v>
      </c>
      <c r="G205" s="32" t="s">
        <v>748</v>
      </c>
      <c r="H205" s="29">
        <v>6100</v>
      </c>
      <c r="I205" s="38"/>
      <c r="J205" s="38">
        <v>1220</v>
      </c>
      <c r="K205" s="29"/>
      <c r="L205" s="31"/>
      <c r="M205" s="31"/>
      <c r="N205" s="31">
        <v>4880</v>
      </c>
      <c r="O205" s="45" t="s">
        <v>29</v>
      </c>
      <c r="P205" s="29" t="s">
        <v>666</v>
      </c>
      <c r="Q205" s="29"/>
    </row>
    <row r="206" s="16" customFormat="1" ht="33.75" spans="1:17">
      <c r="A206" s="28">
        <v>29</v>
      </c>
      <c r="B206" s="33" t="s">
        <v>226</v>
      </c>
      <c r="C206" s="29" t="s">
        <v>227</v>
      </c>
      <c r="D206" s="33" t="s">
        <v>37</v>
      </c>
      <c r="E206" s="29">
        <v>2017</v>
      </c>
      <c r="F206" s="33" t="s">
        <v>228</v>
      </c>
      <c r="G206" s="32" t="s">
        <v>229</v>
      </c>
      <c r="H206" s="38">
        <v>17563.55</v>
      </c>
      <c r="I206" s="38">
        <v>10659.5838</v>
      </c>
      <c r="J206" s="38">
        <v>403.9662</v>
      </c>
      <c r="K206" s="48"/>
      <c r="L206" s="38"/>
      <c r="M206" s="38"/>
      <c r="N206" s="38">
        <v>6500</v>
      </c>
      <c r="O206" s="45">
        <v>710.63892</v>
      </c>
      <c r="P206" s="29" t="s">
        <v>120</v>
      </c>
      <c r="Q206" s="29"/>
    </row>
    <row r="207" s="15" customFormat="1" spans="1:17">
      <c r="A207" s="49" t="s">
        <v>1389</v>
      </c>
      <c r="B207" s="49"/>
      <c r="C207" s="49"/>
      <c r="D207" s="49"/>
      <c r="E207" s="49"/>
      <c r="F207" s="49"/>
      <c r="G207" s="49"/>
      <c r="H207" s="49">
        <f t="shared" ref="H207:O207" si="6">SUM(H208:H239)</f>
        <v>66124.21</v>
      </c>
      <c r="I207" s="49">
        <f t="shared" si="6"/>
        <v>53494.81</v>
      </c>
      <c r="J207" s="49">
        <f t="shared" si="6"/>
        <v>740</v>
      </c>
      <c r="K207" s="49">
        <f t="shared" si="6"/>
        <v>0</v>
      </c>
      <c r="L207" s="49">
        <f t="shared" si="6"/>
        <v>3904.06</v>
      </c>
      <c r="M207" s="49">
        <f t="shared" si="6"/>
        <v>50.7</v>
      </c>
      <c r="N207" s="49">
        <f t="shared" si="6"/>
        <v>7934.64</v>
      </c>
      <c r="O207" s="57">
        <f t="shared" si="6"/>
        <v>6053.39208333333</v>
      </c>
      <c r="P207" s="49"/>
      <c r="Q207" s="49"/>
    </row>
    <row r="208" s="18" customFormat="1" ht="56" customHeight="1" spans="1:17">
      <c r="A208" s="29">
        <v>1</v>
      </c>
      <c r="B208" s="29" t="s">
        <v>316</v>
      </c>
      <c r="C208" s="29" t="s">
        <v>833</v>
      </c>
      <c r="D208" s="29" t="s">
        <v>318</v>
      </c>
      <c r="E208" s="29">
        <v>2016</v>
      </c>
      <c r="F208" s="29" t="s">
        <v>65</v>
      </c>
      <c r="G208" s="29" t="s">
        <v>1390</v>
      </c>
      <c r="H208" s="29">
        <v>3904.06</v>
      </c>
      <c r="I208" s="29"/>
      <c r="J208" s="29"/>
      <c r="K208" s="29"/>
      <c r="L208" s="29">
        <v>3904.06</v>
      </c>
      <c r="M208" s="29"/>
      <c r="N208" s="29"/>
      <c r="O208" s="45">
        <v>323</v>
      </c>
      <c r="P208" s="28" t="s">
        <v>666</v>
      </c>
      <c r="Q208" s="75"/>
    </row>
    <row r="209" s="16" customFormat="1" ht="24" spans="1:17">
      <c r="A209" s="29">
        <v>2</v>
      </c>
      <c r="B209" s="29" t="s">
        <v>316</v>
      </c>
      <c r="C209" s="29" t="s">
        <v>835</v>
      </c>
      <c r="D209" s="29" t="s">
        <v>318</v>
      </c>
      <c r="E209" s="29">
        <v>2016</v>
      </c>
      <c r="F209" s="29" t="s">
        <v>342</v>
      </c>
      <c r="G209" s="32" t="s">
        <v>836</v>
      </c>
      <c r="H209" s="29">
        <v>2375.91</v>
      </c>
      <c r="I209" s="29">
        <v>2375.91</v>
      </c>
      <c r="J209" s="29"/>
      <c r="K209" s="29"/>
      <c r="L209" s="29"/>
      <c r="M209" s="29"/>
      <c r="N209" s="29"/>
      <c r="O209" s="45">
        <v>296.98875</v>
      </c>
      <c r="P209" s="28" t="s">
        <v>666</v>
      </c>
      <c r="Q209" s="29"/>
    </row>
    <row r="210" s="16" customFormat="1" ht="24" spans="1:17">
      <c r="A210" s="29">
        <v>3</v>
      </c>
      <c r="B210" s="29" t="s">
        <v>316</v>
      </c>
      <c r="C210" s="29" t="s">
        <v>837</v>
      </c>
      <c r="D210" s="29" t="s">
        <v>318</v>
      </c>
      <c r="E210" s="29">
        <v>2017</v>
      </c>
      <c r="F210" s="29" t="s">
        <v>838</v>
      </c>
      <c r="G210" s="32" t="s">
        <v>839</v>
      </c>
      <c r="H210" s="37">
        <v>1503</v>
      </c>
      <c r="I210" s="37">
        <v>1503</v>
      </c>
      <c r="J210" s="37"/>
      <c r="K210" s="37"/>
      <c r="L210" s="37"/>
      <c r="M210" s="37"/>
      <c r="N210" s="37"/>
      <c r="O210" s="45">
        <v>187.875</v>
      </c>
      <c r="P210" s="28" t="s">
        <v>666</v>
      </c>
      <c r="Q210" s="29"/>
    </row>
    <row r="211" s="16" customFormat="1" ht="24" spans="1:17">
      <c r="A211" s="29">
        <v>4</v>
      </c>
      <c r="B211" s="29" t="s">
        <v>316</v>
      </c>
      <c r="C211" s="29" t="s">
        <v>840</v>
      </c>
      <c r="D211" s="29" t="s">
        <v>318</v>
      </c>
      <c r="E211" s="29">
        <v>2017</v>
      </c>
      <c r="F211" s="29" t="s">
        <v>841</v>
      </c>
      <c r="G211" s="32" t="s">
        <v>842</v>
      </c>
      <c r="H211" s="37">
        <v>5097.34</v>
      </c>
      <c r="I211" s="37">
        <v>3568.1</v>
      </c>
      <c r="J211" s="37"/>
      <c r="K211" s="37"/>
      <c r="L211" s="37"/>
      <c r="M211" s="37"/>
      <c r="N211" s="37">
        <v>1529.24</v>
      </c>
      <c r="O211" s="45">
        <v>446.0125</v>
      </c>
      <c r="P211" s="28" t="s">
        <v>666</v>
      </c>
      <c r="Q211" s="29"/>
    </row>
    <row r="212" s="16" customFormat="1" ht="24" spans="1:17">
      <c r="A212" s="29">
        <v>5</v>
      </c>
      <c r="B212" s="29" t="s">
        <v>316</v>
      </c>
      <c r="C212" s="73" t="s">
        <v>843</v>
      </c>
      <c r="D212" s="29" t="s">
        <v>318</v>
      </c>
      <c r="E212" s="29">
        <v>2017</v>
      </c>
      <c r="F212" s="29" t="s">
        <v>844</v>
      </c>
      <c r="G212" s="32" t="s">
        <v>845</v>
      </c>
      <c r="H212" s="37">
        <v>1078.52</v>
      </c>
      <c r="I212" s="37">
        <v>1078.52</v>
      </c>
      <c r="J212" s="37"/>
      <c r="K212" s="37"/>
      <c r="L212" s="37"/>
      <c r="M212" s="37"/>
      <c r="N212" s="37"/>
      <c r="O212" s="45">
        <v>134.815</v>
      </c>
      <c r="P212" s="28" t="s">
        <v>666</v>
      </c>
      <c r="Q212" s="29"/>
    </row>
    <row r="213" s="16" customFormat="1" ht="24" spans="1:17">
      <c r="A213" s="29">
        <v>6</v>
      </c>
      <c r="B213" s="29" t="s">
        <v>316</v>
      </c>
      <c r="C213" s="73" t="s">
        <v>846</v>
      </c>
      <c r="D213" s="29" t="s">
        <v>318</v>
      </c>
      <c r="E213" s="29">
        <v>2017</v>
      </c>
      <c r="F213" s="29" t="s">
        <v>847</v>
      </c>
      <c r="G213" s="32" t="s">
        <v>848</v>
      </c>
      <c r="H213" s="37">
        <v>999.83</v>
      </c>
      <c r="I213" s="37">
        <v>999.83</v>
      </c>
      <c r="J213" s="37"/>
      <c r="K213" s="37"/>
      <c r="L213" s="37"/>
      <c r="M213" s="37"/>
      <c r="N213" s="37"/>
      <c r="O213" s="45">
        <v>124.97875</v>
      </c>
      <c r="P213" s="28" t="s">
        <v>666</v>
      </c>
      <c r="Q213" s="29"/>
    </row>
    <row r="214" s="16" customFormat="1" ht="24" spans="1:17">
      <c r="A214" s="29">
        <v>7</v>
      </c>
      <c r="B214" s="29" t="s">
        <v>316</v>
      </c>
      <c r="C214" s="73" t="s">
        <v>849</v>
      </c>
      <c r="D214" s="29" t="s">
        <v>318</v>
      </c>
      <c r="E214" s="29">
        <v>2017</v>
      </c>
      <c r="F214" s="29" t="s">
        <v>850</v>
      </c>
      <c r="G214" s="32" t="s">
        <v>851</v>
      </c>
      <c r="H214" s="37">
        <v>1058.94</v>
      </c>
      <c r="I214" s="37">
        <v>1058.94</v>
      </c>
      <c r="J214" s="37"/>
      <c r="K214" s="37"/>
      <c r="L214" s="37"/>
      <c r="M214" s="37"/>
      <c r="N214" s="37"/>
      <c r="O214" s="45">
        <v>132.3675</v>
      </c>
      <c r="P214" s="28" t="s">
        <v>666</v>
      </c>
      <c r="Q214" s="29"/>
    </row>
    <row r="215" s="16" customFormat="1" ht="24" spans="1:17">
      <c r="A215" s="29">
        <v>8</v>
      </c>
      <c r="B215" s="29" t="s">
        <v>316</v>
      </c>
      <c r="C215" s="73" t="s">
        <v>852</v>
      </c>
      <c r="D215" s="29" t="s">
        <v>318</v>
      </c>
      <c r="E215" s="29">
        <v>2017</v>
      </c>
      <c r="F215" s="29" t="s">
        <v>853</v>
      </c>
      <c r="G215" s="32" t="s">
        <v>854</v>
      </c>
      <c r="H215" s="37">
        <v>4016.85</v>
      </c>
      <c r="I215" s="37">
        <v>4016.85</v>
      </c>
      <c r="J215" s="37"/>
      <c r="K215" s="37"/>
      <c r="L215" s="37"/>
      <c r="M215" s="37"/>
      <c r="N215" s="37"/>
      <c r="O215" s="45">
        <v>502.10625</v>
      </c>
      <c r="P215" s="28" t="s">
        <v>666</v>
      </c>
      <c r="Q215" s="29"/>
    </row>
    <row r="216" s="16" customFormat="1" ht="24" spans="1:17">
      <c r="A216" s="29">
        <v>9</v>
      </c>
      <c r="B216" s="29" t="s">
        <v>316</v>
      </c>
      <c r="C216" s="73" t="s">
        <v>855</v>
      </c>
      <c r="D216" s="29" t="s">
        <v>318</v>
      </c>
      <c r="E216" s="29">
        <v>2017</v>
      </c>
      <c r="F216" s="29" t="s">
        <v>856</v>
      </c>
      <c r="G216" s="32" t="s">
        <v>857</v>
      </c>
      <c r="H216" s="37">
        <v>1050.45</v>
      </c>
      <c r="I216" s="37">
        <v>1050.45</v>
      </c>
      <c r="J216" s="37"/>
      <c r="K216" s="37"/>
      <c r="L216" s="37"/>
      <c r="M216" s="37"/>
      <c r="N216" s="37"/>
      <c r="O216" s="45">
        <v>131.30625</v>
      </c>
      <c r="P216" s="28" t="s">
        <v>666</v>
      </c>
      <c r="Q216" s="29"/>
    </row>
    <row r="217" s="16" customFormat="1" ht="24" spans="1:17">
      <c r="A217" s="29">
        <v>10</v>
      </c>
      <c r="B217" s="29" t="s">
        <v>316</v>
      </c>
      <c r="C217" s="73" t="s">
        <v>858</v>
      </c>
      <c r="D217" s="29" t="s">
        <v>318</v>
      </c>
      <c r="E217" s="29">
        <v>2017</v>
      </c>
      <c r="F217" s="29" t="s">
        <v>859</v>
      </c>
      <c r="G217" s="32" t="s">
        <v>860</v>
      </c>
      <c r="H217" s="37">
        <v>16293.29</v>
      </c>
      <c r="I217" s="37">
        <v>16293.29</v>
      </c>
      <c r="J217" s="37"/>
      <c r="K217" s="37"/>
      <c r="L217" s="37"/>
      <c r="M217" s="37"/>
      <c r="N217" s="37"/>
      <c r="O217" s="45">
        <v>2036.66125</v>
      </c>
      <c r="P217" s="28" t="s">
        <v>666</v>
      </c>
      <c r="Q217" s="29"/>
    </row>
    <row r="218" s="16" customFormat="1" ht="24" spans="1:17">
      <c r="A218" s="29">
        <v>11</v>
      </c>
      <c r="B218" s="29" t="s">
        <v>316</v>
      </c>
      <c r="C218" s="73" t="s">
        <v>861</v>
      </c>
      <c r="D218" s="29" t="s">
        <v>318</v>
      </c>
      <c r="E218" s="29">
        <v>2017</v>
      </c>
      <c r="F218" s="29" t="s">
        <v>862</v>
      </c>
      <c r="G218" s="32" t="s">
        <v>863</v>
      </c>
      <c r="H218" s="37">
        <v>999.9</v>
      </c>
      <c r="I218" s="37">
        <v>999.9</v>
      </c>
      <c r="J218" s="37"/>
      <c r="K218" s="37"/>
      <c r="L218" s="37"/>
      <c r="M218" s="37"/>
      <c r="N218" s="37"/>
      <c r="O218" s="45">
        <v>124.9875</v>
      </c>
      <c r="P218" s="28" t="s">
        <v>666</v>
      </c>
      <c r="Q218" s="29"/>
    </row>
    <row r="219" s="16" customFormat="1" ht="45" spans="1:17">
      <c r="A219" s="29">
        <v>12</v>
      </c>
      <c r="B219" s="29" t="s">
        <v>316</v>
      </c>
      <c r="C219" s="73" t="s">
        <v>864</v>
      </c>
      <c r="D219" s="29" t="s">
        <v>318</v>
      </c>
      <c r="E219" s="29">
        <v>2017</v>
      </c>
      <c r="F219" s="29" t="s">
        <v>865</v>
      </c>
      <c r="G219" s="32" t="s">
        <v>866</v>
      </c>
      <c r="H219" s="37">
        <v>1034.05</v>
      </c>
      <c r="I219" s="37">
        <v>1034.05</v>
      </c>
      <c r="J219" s="37"/>
      <c r="K219" s="37"/>
      <c r="L219" s="37"/>
      <c r="M219" s="37"/>
      <c r="N219" s="37"/>
      <c r="O219" s="45">
        <v>129.25625</v>
      </c>
      <c r="P219" s="28" t="s">
        <v>666</v>
      </c>
      <c r="Q219" s="29"/>
    </row>
    <row r="220" s="16" customFormat="1" ht="33.75" spans="1:17">
      <c r="A220" s="29">
        <v>13</v>
      </c>
      <c r="B220" s="29" t="s">
        <v>316</v>
      </c>
      <c r="C220" s="73" t="s">
        <v>317</v>
      </c>
      <c r="D220" s="29" t="s">
        <v>318</v>
      </c>
      <c r="E220" s="29">
        <v>2017</v>
      </c>
      <c r="F220" s="29" t="s">
        <v>319</v>
      </c>
      <c r="G220" s="32" t="s">
        <v>320</v>
      </c>
      <c r="H220" s="37">
        <v>300</v>
      </c>
      <c r="I220" s="37">
        <v>300</v>
      </c>
      <c r="J220" s="37"/>
      <c r="K220" s="37"/>
      <c r="L220" s="37"/>
      <c r="M220" s="37"/>
      <c r="N220" s="37"/>
      <c r="O220" s="45" t="s">
        <v>29</v>
      </c>
      <c r="P220" s="28" t="s">
        <v>120</v>
      </c>
      <c r="Q220" s="29"/>
    </row>
    <row r="221" s="16" customFormat="1" ht="24" spans="1:17">
      <c r="A221" s="29">
        <v>14</v>
      </c>
      <c r="B221" s="29" t="s">
        <v>316</v>
      </c>
      <c r="C221" s="73" t="s">
        <v>321</v>
      </c>
      <c r="D221" s="29" t="s">
        <v>318</v>
      </c>
      <c r="E221" s="29">
        <v>2017</v>
      </c>
      <c r="F221" s="29" t="s">
        <v>322</v>
      </c>
      <c r="G221" s="32" t="s">
        <v>323</v>
      </c>
      <c r="H221" s="37">
        <v>300</v>
      </c>
      <c r="I221" s="37">
        <v>300</v>
      </c>
      <c r="J221" s="37"/>
      <c r="K221" s="37"/>
      <c r="L221" s="37"/>
      <c r="M221" s="37"/>
      <c r="N221" s="37"/>
      <c r="O221" s="45" t="s">
        <v>29</v>
      </c>
      <c r="P221" s="28" t="s">
        <v>120</v>
      </c>
      <c r="Q221" s="29"/>
    </row>
    <row r="222" s="16" customFormat="1" ht="24" spans="1:17">
      <c r="A222" s="29">
        <v>15</v>
      </c>
      <c r="B222" s="29" t="s">
        <v>316</v>
      </c>
      <c r="C222" s="73" t="s">
        <v>324</v>
      </c>
      <c r="D222" s="29" t="s">
        <v>318</v>
      </c>
      <c r="E222" s="29">
        <v>2017</v>
      </c>
      <c r="F222" s="29" t="s">
        <v>325</v>
      </c>
      <c r="G222" s="32" t="s">
        <v>326</v>
      </c>
      <c r="H222" s="37">
        <v>300</v>
      </c>
      <c r="I222" s="37">
        <v>300</v>
      </c>
      <c r="J222" s="37"/>
      <c r="K222" s="37"/>
      <c r="L222" s="37"/>
      <c r="M222" s="37"/>
      <c r="N222" s="37"/>
      <c r="O222" s="45" t="s">
        <v>29</v>
      </c>
      <c r="P222" s="28" t="s">
        <v>120</v>
      </c>
      <c r="Q222" s="29"/>
    </row>
    <row r="223" s="16" customFormat="1" ht="24" spans="1:17">
      <c r="A223" s="29">
        <v>16</v>
      </c>
      <c r="B223" s="29" t="s">
        <v>316</v>
      </c>
      <c r="C223" s="73" t="s">
        <v>867</v>
      </c>
      <c r="D223" s="29" t="s">
        <v>318</v>
      </c>
      <c r="E223" s="29">
        <v>2017</v>
      </c>
      <c r="F223" s="29" t="s">
        <v>615</v>
      </c>
      <c r="G223" s="32" t="s">
        <v>868</v>
      </c>
      <c r="H223" s="37">
        <v>300</v>
      </c>
      <c r="I223" s="37">
        <v>300</v>
      </c>
      <c r="J223" s="37"/>
      <c r="K223" s="37"/>
      <c r="L223" s="37"/>
      <c r="M223" s="37"/>
      <c r="N223" s="37"/>
      <c r="O223" s="45" t="s">
        <v>29</v>
      </c>
      <c r="P223" s="28" t="s">
        <v>666</v>
      </c>
      <c r="Q223" s="29"/>
    </row>
    <row r="224" s="16" customFormat="1" ht="24" spans="1:17">
      <c r="A224" s="29">
        <v>17</v>
      </c>
      <c r="B224" s="29" t="s">
        <v>316</v>
      </c>
      <c r="C224" s="73" t="s">
        <v>869</v>
      </c>
      <c r="D224" s="29" t="s">
        <v>318</v>
      </c>
      <c r="E224" s="29">
        <v>2017</v>
      </c>
      <c r="F224" s="29" t="s">
        <v>870</v>
      </c>
      <c r="G224" s="32" t="s">
        <v>871</v>
      </c>
      <c r="H224" s="37">
        <v>300</v>
      </c>
      <c r="I224" s="37">
        <v>300</v>
      </c>
      <c r="J224" s="37"/>
      <c r="K224" s="37"/>
      <c r="L224" s="37"/>
      <c r="M224" s="37"/>
      <c r="N224" s="37"/>
      <c r="O224" s="45" t="s">
        <v>29</v>
      </c>
      <c r="P224" s="28" t="s">
        <v>666</v>
      </c>
      <c r="Q224" s="29"/>
    </row>
    <row r="225" s="16" customFormat="1" ht="24" spans="1:17">
      <c r="A225" s="29">
        <v>18</v>
      </c>
      <c r="B225" s="29" t="s">
        <v>316</v>
      </c>
      <c r="C225" s="73" t="s">
        <v>327</v>
      </c>
      <c r="D225" s="29" t="s">
        <v>318</v>
      </c>
      <c r="E225" s="29">
        <v>2017</v>
      </c>
      <c r="F225" s="29" t="s">
        <v>328</v>
      </c>
      <c r="G225" s="32" t="s">
        <v>329</v>
      </c>
      <c r="H225" s="37">
        <v>337.7</v>
      </c>
      <c r="I225" s="37">
        <v>300</v>
      </c>
      <c r="J225" s="37"/>
      <c r="K225" s="37"/>
      <c r="L225" s="37"/>
      <c r="M225" s="37">
        <v>37.7</v>
      </c>
      <c r="N225" s="37"/>
      <c r="O225" s="45" t="s">
        <v>29</v>
      </c>
      <c r="P225" s="28" t="s">
        <v>120</v>
      </c>
      <c r="Q225" s="29"/>
    </row>
    <row r="226" s="16" customFormat="1" ht="24" spans="1:17">
      <c r="A226" s="29">
        <v>19</v>
      </c>
      <c r="B226" s="29" t="s">
        <v>316</v>
      </c>
      <c r="C226" s="73" t="s">
        <v>872</v>
      </c>
      <c r="D226" s="29" t="s">
        <v>318</v>
      </c>
      <c r="E226" s="29">
        <v>2017</v>
      </c>
      <c r="F226" s="29" t="s">
        <v>873</v>
      </c>
      <c r="G226" s="32" t="s">
        <v>874</v>
      </c>
      <c r="H226" s="37">
        <v>300</v>
      </c>
      <c r="I226" s="37">
        <v>300</v>
      </c>
      <c r="J226" s="37"/>
      <c r="K226" s="37"/>
      <c r="L226" s="37"/>
      <c r="M226" s="37"/>
      <c r="N226" s="37"/>
      <c r="O226" s="45" t="s">
        <v>29</v>
      </c>
      <c r="P226" s="28" t="s">
        <v>666</v>
      </c>
      <c r="Q226" s="29"/>
    </row>
    <row r="227" s="16" customFormat="1" ht="33.75" spans="1:17">
      <c r="A227" s="29">
        <v>20</v>
      </c>
      <c r="B227" s="29" t="s">
        <v>316</v>
      </c>
      <c r="C227" s="73" t="s">
        <v>330</v>
      </c>
      <c r="D227" s="29" t="s">
        <v>318</v>
      </c>
      <c r="E227" s="29">
        <v>2017</v>
      </c>
      <c r="F227" s="29" t="s">
        <v>331</v>
      </c>
      <c r="G227" s="32" t="s">
        <v>1391</v>
      </c>
      <c r="H227" s="37">
        <v>300</v>
      </c>
      <c r="I227" s="37">
        <v>300</v>
      </c>
      <c r="J227" s="37"/>
      <c r="K227" s="37"/>
      <c r="L227" s="37"/>
      <c r="M227" s="37"/>
      <c r="N227" s="37"/>
      <c r="O227" s="45" t="s">
        <v>29</v>
      </c>
      <c r="P227" s="28" t="s">
        <v>120</v>
      </c>
      <c r="Q227" s="29"/>
    </row>
    <row r="228" s="16" customFormat="1" ht="24" spans="1:17">
      <c r="A228" s="29">
        <v>21</v>
      </c>
      <c r="B228" s="29" t="s">
        <v>316</v>
      </c>
      <c r="C228" s="73" t="s">
        <v>875</v>
      </c>
      <c r="D228" s="29" t="s">
        <v>318</v>
      </c>
      <c r="E228" s="29">
        <v>2017</v>
      </c>
      <c r="F228" s="29" t="s">
        <v>876</v>
      </c>
      <c r="G228" s="32" t="s">
        <v>877</v>
      </c>
      <c r="H228" s="37">
        <v>313</v>
      </c>
      <c r="I228" s="37">
        <v>300</v>
      </c>
      <c r="J228" s="37"/>
      <c r="K228" s="37"/>
      <c r="L228" s="37"/>
      <c r="M228" s="37">
        <v>13</v>
      </c>
      <c r="N228" s="37"/>
      <c r="O228" s="45" t="s">
        <v>29</v>
      </c>
      <c r="P228" s="28" t="s">
        <v>666</v>
      </c>
      <c r="Q228" s="29"/>
    </row>
    <row r="229" s="16" customFormat="1" ht="24" spans="1:17">
      <c r="A229" s="29">
        <v>22</v>
      </c>
      <c r="B229" s="29" t="s">
        <v>316</v>
      </c>
      <c r="C229" s="73" t="s">
        <v>878</v>
      </c>
      <c r="D229" s="29" t="s">
        <v>318</v>
      </c>
      <c r="E229" s="29">
        <v>2017</v>
      </c>
      <c r="F229" s="29" t="s">
        <v>879</v>
      </c>
      <c r="G229" s="32" t="s">
        <v>880</v>
      </c>
      <c r="H229" s="37">
        <v>300</v>
      </c>
      <c r="I229" s="37">
        <v>300</v>
      </c>
      <c r="J229" s="37"/>
      <c r="K229" s="37"/>
      <c r="L229" s="37"/>
      <c r="M229" s="37"/>
      <c r="N229" s="37"/>
      <c r="O229" s="45" t="s">
        <v>29</v>
      </c>
      <c r="P229" s="28" t="s">
        <v>666</v>
      </c>
      <c r="Q229" s="29"/>
    </row>
    <row r="230" s="16" customFormat="1" ht="33.75" spans="1:17">
      <c r="A230" s="29">
        <v>23</v>
      </c>
      <c r="B230" s="29" t="s">
        <v>316</v>
      </c>
      <c r="C230" s="73" t="s">
        <v>333</v>
      </c>
      <c r="D230" s="29" t="s">
        <v>318</v>
      </c>
      <c r="E230" s="29">
        <v>2017</v>
      </c>
      <c r="F230" s="29" t="s">
        <v>334</v>
      </c>
      <c r="G230" s="32" t="s">
        <v>335</v>
      </c>
      <c r="H230" s="37">
        <v>300</v>
      </c>
      <c r="I230" s="37">
        <v>300</v>
      </c>
      <c r="J230" s="37"/>
      <c r="K230" s="37"/>
      <c r="L230" s="37"/>
      <c r="M230" s="37"/>
      <c r="N230" s="37"/>
      <c r="O230" s="45" t="s">
        <v>29</v>
      </c>
      <c r="P230" s="28" t="s">
        <v>120</v>
      </c>
      <c r="Q230" s="29"/>
    </row>
    <row r="231" s="16" customFormat="1" spans="1:17">
      <c r="A231" s="29">
        <v>24</v>
      </c>
      <c r="B231" s="29" t="s">
        <v>316</v>
      </c>
      <c r="C231" s="29" t="s">
        <v>336</v>
      </c>
      <c r="D231" s="29" t="s">
        <v>318</v>
      </c>
      <c r="E231" s="29">
        <v>2017</v>
      </c>
      <c r="F231" s="29" t="s">
        <v>98</v>
      </c>
      <c r="G231" s="32" t="s">
        <v>337</v>
      </c>
      <c r="H231" s="37">
        <v>300</v>
      </c>
      <c r="I231" s="37">
        <v>300</v>
      </c>
      <c r="J231" s="37"/>
      <c r="K231" s="37"/>
      <c r="L231" s="37"/>
      <c r="M231" s="37"/>
      <c r="N231" s="74"/>
      <c r="O231" s="45" t="s">
        <v>29</v>
      </c>
      <c r="P231" s="28" t="s">
        <v>120</v>
      </c>
      <c r="Q231" s="29"/>
    </row>
    <row r="232" s="16" customFormat="1" ht="33.75" spans="1:17">
      <c r="A232" s="29">
        <v>25</v>
      </c>
      <c r="B232" s="29" t="s">
        <v>316</v>
      </c>
      <c r="C232" s="29" t="s">
        <v>881</v>
      </c>
      <c r="D232" s="29" t="s">
        <v>318</v>
      </c>
      <c r="E232" s="29">
        <v>2017</v>
      </c>
      <c r="F232" s="29" t="s">
        <v>882</v>
      </c>
      <c r="G232" s="32" t="s">
        <v>883</v>
      </c>
      <c r="H232" s="37">
        <v>300</v>
      </c>
      <c r="I232" s="37">
        <v>300</v>
      </c>
      <c r="J232" s="37"/>
      <c r="K232" s="37"/>
      <c r="L232" s="37"/>
      <c r="M232" s="37"/>
      <c r="N232" s="37"/>
      <c r="O232" s="45" t="s">
        <v>29</v>
      </c>
      <c r="P232" s="28" t="s">
        <v>666</v>
      </c>
      <c r="Q232" s="29"/>
    </row>
    <row r="233" s="16" customFormat="1" ht="33.75" spans="1:17">
      <c r="A233" s="29">
        <v>26</v>
      </c>
      <c r="B233" s="29" t="s">
        <v>316</v>
      </c>
      <c r="C233" s="29" t="s">
        <v>338</v>
      </c>
      <c r="D233" s="29" t="s">
        <v>318</v>
      </c>
      <c r="E233" s="29">
        <v>2017</v>
      </c>
      <c r="F233" s="29" t="s">
        <v>339</v>
      </c>
      <c r="G233" s="32" t="s">
        <v>340</v>
      </c>
      <c r="H233" s="37">
        <v>11484.7</v>
      </c>
      <c r="I233" s="37">
        <v>8039.3</v>
      </c>
      <c r="J233" s="37"/>
      <c r="K233" s="37"/>
      <c r="L233" s="37"/>
      <c r="M233" s="37"/>
      <c r="N233" s="37">
        <v>3445.4</v>
      </c>
      <c r="O233" s="45">
        <v>535.953333333333</v>
      </c>
      <c r="P233" s="28" t="s">
        <v>120</v>
      </c>
      <c r="Q233" s="29"/>
    </row>
    <row r="234" s="16" customFormat="1" ht="33.75" spans="1:17">
      <c r="A234" s="29">
        <v>27</v>
      </c>
      <c r="B234" s="29" t="s">
        <v>316</v>
      </c>
      <c r="C234" s="64" t="s">
        <v>884</v>
      </c>
      <c r="D234" s="29" t="s">
        <v>318</v>
      </c>
      <c r="E234" s="29">
        <v>2018</v>
      </c>
      <c r="F234" s="64" t="s">
        <v>853</v>
      </c>
      <c r="G234" s="65" t="s">
        <v>885</v>
      </c>
      <c r="H234" s="37">
        <v>2759.68</v>
      </c>
      <c r="I234" s="37">
        <v>2759.68</v>
      </c>
      <c r="J234" s="37"/>
      <c r="K234" s="37"/>
      <c r="L234" s="37"/>
      <c r="M234" s="37"/>
      <c r="N234" s="37"/>
      <c r="O234" s="45">
        <v>344.96</v>
      </c>
      <c r="P234" s="28" t="s">
        <v>666</v>
      </c>
      <c r="Q234" s="29"/>
    </row>
    <row r="235" s="16" customFormat="1" ht="45" spans="1:17">
      <c r="A235" s="29">
        <v>28</v>
      </c>
      <c r="B235" s="29" t="s">
        <v>316</v>
      </c>
      <c r="C235" s="64" t="s">
        <v>886</v>
      </c>
      <c r="D235" s="29" t="s">
        <v>318</v>
      </c>
      <c r="E235" s="29">
        <v>2018</v>
      </c>
      <c r="F235" s="64" t="s">
        <v>65</v>
      </c>
      <c r="G235" s="65" t="s">
        <v>887</v>
      </c>
      <c r="H235" s="37">
        <v>2926.87</v>
      </c>
      <c r="I235" s="37">
        <v>2926.87</v>
      </c>
      <c r="J235" s="37"/>
      <c r="K235" s="37"/>
      <c r="L235" s="37"/>
      <c r="M235" s="37"/>
      <c r="N235" s="37"/>
      <c r="O235" s="45">
        <v>365.85875</v>
      </c>
      <c r="P235" s="28" t="s">
        <v>666</v>
      </c>
      <c r="Q235" s="29"/>
    </row>
    <row r="236" s="16" customFormat="1" spans="1:17">
      <c r="A236" s="29">
        <v>29</v>
      </c>
      <c r="B236" s="29" t="s">
        <v>316</v>
      </c>
      <c r="C236" s="64" t="s">
        <v>341</v>
      </c>
      <c r="D236" s="29" t="s">
        <v>318</v>
      </c>
      <c r="E236" s="29">
        <v>2018</v>
      </c>
      <c r="F236" s="64" t="s">
        <v>342</v>
      </c>
      <c r="G236" s="65" t="s">
        <v>343</v>
      </c>
      <c r="H236" s="37">
        <v>1100</v>
      </c>
      <c r="I236" s="37">
        <v>1100</v>
      </c>
      <c r="J236" s="37"/>
      <c r="K236" s="37"/>
      <c r="L236" s="37"/>
      <c r="M236" s="37"/>
      <c r="N236" s="37"/>
      <c r="O236" s="45">
        <v>137.5</v>
      </c>
      <c r="P236" s="28" t="s">
        <v>120</v>
      </c>
      <c r="Q236" s="29"/>
    </row>
    <row r="237" s="16" customFormat="1" ht="24" spans="1:17">
      <c r="A237" s="29">
        <v>30</v>
      </c>
      <c r="B237" s="29" t="s">
        <v>316</v>
      </c>
      <c r="C237" s="64" t="s">
        <v>1366</v>
      </c>
      <c r="D237" s="29" t="s">
        <v>318</v>
      </c>
      <c r="E237" s="29">
        <v>2018</v>
      </c>
      <c r="F237" s="64" t="s">
        <v>65</v>
      </c>
      <c r="G237" s="65" t="s">
        <v>1367</v>
      </c>
      <c r="H237" s="37">
        <v>342</v>
      </c>
      <c r="I237" s="37">
        <v>342</v>
      </c>
      <c r="J237" s="37"/>
      <c r="K237" s="37"/>
      <c r="L237" s="37"/>
      <c r="M237" s="37"/>
      <c r="N237" s="37"/>
      <c r="O237" s="45">
        <v>42.75</v>
      </c>
      <c r="P237" s="28" t="s">
        <v>1280</v>
      </c>
      <c r="Q237" s="29"/>
    </row>
    <row r="238" s="16" customFormat="1" spans="1:17">
      <c r="A238" s="29">
        <v>31</v>
      </c>
      <c r="B238" s="29" t="s">
        <v>316</v>
      </c>
      <c r="C238" s="64" t="s">
        <v>614</v>
      </c>
      <c r="D238" s="29" t="s">
        <v>318</v>
      </c>
      <c r="E238" s="29">
        <v>2018</v>
      </c>
      <c r="F238" s="64" t="s">
        <v>615</v>
      </c>
      <c r="G238" s="65" t="s">
        <v>616</v>
      </c>
      <c r="H238" s="37">
        <v>448.12</v>
      </c>
      <c r="I238" s="37">
        <v>448.12</v>
      </c>
      <c r="J238" s="37"/>
      <c r="K238" s="37"/>
      <c r="L238" s="37"/>
      <c r="M238" s="37"/>
      <c r="N238" s="37"/>
      <c r="O238" s="45">
        <v>56.015</v>
      </c>
      <c r="P238" s="28" t="s">
        <v>480</v>
      </c>
      <c r="Q238" s="29"/>
    </row>
    <row r="239" s="17" customFormat="1" ht="23" customHeight="1" spans="1:17">
      <c r="A239" s="29">
        <v>32</v>
      </c>
      <c r="B239" s="29" t="s">
        <v>316</v>
      </c>
      <c r="C239" s="29" t="s">
        <v>745</v>
      </c>
      <c r="D239" s="29" t="s">
        <v>746</v>
      </c>
      <c r="E239" s="29">
        <v>2018</v>
      </c>
      <c r="F239" s="29" t="s">
        <v>747</v>
      </c>
      <c r="G239" s="32" t="s">
        <v>748</v>
      </c>
      <c r="H239" s="29">
        <v>3700</v>
      </c>
      <c r="I239" s="38"/>
      <c r="J239" s="38">
        <v>740</v>
      </c>
      <c r="K239" s="29"/>
      <c r="L239" s="31"/>
      <c r="M239" s="31"/>
      <c r="N239" s="31">
        <v>2960</v>
      </c>
      <c r="O239" s="45" t="s">
        <v>29</v>
      </c>
      <c r="P239" s="29" t="s">
        <v>666</v>
      </c>
      <c r="Q239" s="29"/>
    </row>
    <row r="240" s="15" customFormat="1" spans="1:17">
      <c r="A240" s="49" t="s">
        <v>1392</v>
      </c>
      <c r="B240" s="49"/>
      <c r="C240" s="49"/>
      <c r="D240" s="49"/>
      <c r="E240" s="49"/>
      <c r="F240" s="49"/>
      <c r="G240" s="49"/>
      <c r="H240" s="49">
        <f t="shared" ref="H240:J240" si="7">SUM(H241:H290)</f>
        <v>54859.885</v>
      </c>
      <c r="I240" s="49">
        <f t="shared" si="7"/>
        <v>44833.79</v>
      </c>
      <c r="J240" s="49">
        <f t="shared" si="7"/>
        <v>1420</v>
      </c>
      <c r="K240" s="49"/>
      <c r="L240" s="49">
        <f t="shared" ref="L240:O240" si="8">SUM(L241:L290)</f>
        <v>2671.49</v>
      </c>
      <c r="M240" s="49"/>
      <c r="N240" s="49">
        <f t="shared" si="8"/>
        <v>5934.605</v>
      </c>
      <c r="O240" s="57">
        <f t="shared" si="8"/>
        <v>5029.29208333333</v>
      </c>
      <c r="P240" s="49"/>
      <c r="Q240" s="49"/>
    </row>
    <row r="241" s="16" customFormat="1" ht="56.25" spans="1:17">
      <c r="A241" s="29">
        <v>1</v>
      </c>
      <c r="B241" s="29" t="s">
        <v>104</v>
      </c>
      <c r="C241" s="29" t="s">
        <v>147</v>
      </c>
      <c r="D241" s="29" t="s">
        <v>148</v>
      </c>
      <c r="E241" s="29">
        <v>2016</v>
      </c>
      <c r="F241" s="29" t="s">
        <v>107</v>
      </c>
      <c r="G241" s="32" t="s">
        <v>149</v>
      </c>
      <c r="H241" s="29">
        <v>1199.99</v>
      </c>
      <c r="I241" s="29"/>
      <c r="J241" s="29"/>
      <c r="K241" s="29"/>
      <c r="L241" s="29">
        <v>1199.99</v>
      </c>
      <c r="M241" s="29"/>
      <c r="N241" s="29"/>
      <c r="O241" s="45">
        <v>149.99875</v>
      </c>
      <c r="P241" s="28" t="s">
        <v>120</v>
      </c>
      <c r="Q241" s="29"/>
    </row>
    <row r="242" s="16" customFormat="1" ht="24" spans="1:17">
      <c r="A242" s="29">
        <v>2</v>
      </c>
      <c r="B242" s="29" t="s">
        <v>104</v>
      </c>
      <c r="C242" s="29" t="s">
        <v>1160</v>
      </c>
      <c r="D242" s="29" t="s">
        <v>1161</v>
      </c>
      <c r="E242" s="29">
        <v>2016</v>
      </c>
      <c r="F242" s="29" t="s">
        <v>1162</v>
      </c>
      <c r="G242" s="32" t="s">
        <v>1163</v>
      </c>
      <c r="H242" s="29">
        <v>617.16</v>
      </c>
      <c r="I242" s="29">
        <v>617.16</v>
      </c>
      <c r="J242" s="29"/>
      <c r="K242" s="29"/>
      <c r="L242" s="29"/>
      <c r="M242" s="29"/>
      <c r="N242" s="29"/>
      <c r="O242" s="45">
        <v>77.145</v>
      </c>
      <c r="P242" s="28" t="s">
        <v>666</v>
      </c>
      <c r="Q242" s="28"/>
    </row>
    <row r="243" s="16" customFormat="1" ht="24" spans="1:17">
      <c r="A243" s="29">
        <v>3</v>
      </c>
      <c r="B243" s="29" t="s">
        <v>104</v>
      </c>
      <c r="C243" s="29" t="s">
        <v>1164</v>
      </c>
      <c r="D243" s="29" t="s">
        <v>106</v>
      </c>
      <c r="E243" s="29">
        <v>2016</v>
      </c>
      <c r="F243" s="29" t="s">
        <v>107</v>
      </c>
      <c r="G243" s="32" t="s">
        <v>1165</v>
      </c>
      <c r="H243" s="29">
        <v>1339.34</v>
      </c>
      <c r="I243" s="29">
        <v>1182.84</v>
      </c>
      <c r="J243" s="29"/>
      <c r="K243" s="29"/>
      <c r="L243" s="29"/>
      <c r="M243" s="29"/>
      <c r="N243" s="29">
        <v>156.5</v>
      </c>
      <c r="O243" s="45">
        <v>147.855</v>
      </c>
      <c r="P243" s="28" t="s">
        <v>666</v>
      </c>
      <c r="Q243" s="28"/>
    </row>
    <row r="244" s="16" customFormat="1" ht="24" spans="1:17">
      <c r="A244" s="29">
        <v>4</v>
      </c>
      <c r="B244" s="29" t="s">
        <v>104</v>
      </c>
      <c r="C244" s="29" t="s">
        <v>547</v>
      </c>
      <c r="D244" s="29" t="s">
        <v>148</v>
      </c>
      <c r="E244" s="29">
        <v>2016</v>
      </c>
      <c r="F244" s="29" t="s">
        <v>107</v>
      </c>
      <c r="G244" s="32" t="s">
        <v>548</v>
      </c>
      <c r="H244" s="29">
        <v>345.59</v>
      </c>
      <c r="I244" s="29">
        <v>300</v>
      </c>
      <c r="J244" s="29"/>
      <c r="K244" s="29"/>
      <c r="L244" s="29"/>
      <c r="M244" s="29"/>
      <c r="N244" s="29">
        <v>45.59</v>
      </c>
      <c r="O244" s="45">
        <v>37.5</v>
      </c>
      <c r="P244" s="28" t="s">
        <v>480</v>
      </c>
      <c r="Q244" s="28"/>
    </row>
    <row r="245" s="16" customFormat="1" ht="24" spans="1:17">
      <c r="A245" s="29">
        <v>5</v>
      </c>
      <c r="B245" s="29" t="s">
        <v>104</v>
      </c>
      <c r="C245" s="29" t="s">
        <v>150</v>
      </c>
      <c r="D245" s="29" t="s">
        <v>151</v>
      </c>
      <c r="E245" s="29">
        <v>2017</v>
      </c>
      <c r="F245" s="29" t="s">
        <v>152</v>
      </c>
      <c r="G245" s="32" t="s">
        <v>153</v>
      </c>
      <c r="H245" s="29">
        <v>1300</v>
      </c>
      <c r="I245" s="29">
        <v>910</v>
      </c>
      <c r="J245" s="29"/>
      <c r="K245" s="29"/>
      <c r="L245" s="29">
        <v>390</v>
      </c>
      <c r="M245" s="29"/>
      <c r="N245" s="29"/>
      <c r="O245" s="45">
        <v>113.75</v>
      </c>
      <c r="P245" s="28" t="s">
        <v>120</v>
      </c>
      <c r="Q245" s="28"/>
    </row>
    <row r="246" s="16" customFormat="1" ht="24" spans="1:17">
      <c r="A246" s="29">
        <v>6</v>
      </c>
      <c r="B246" s="29" t="s">
        <v>104</v>
      </c>
      <c r="C246" s="29" t="s">
        <v>549</v>
      </c>
      <c r="D246" s="29" t="s">
        <v>151</v>
      </c>
      <c r="E246" s="29">
        <v>2017</v>
      </c>
      <c r="F246" s="29" t="s">
        <v>152</v>
      </c>
      <c r="G246" s="32" t="s">
        <v>550</v>
      </c>
      <c r="H246" s="29">
        <v>180</v>
      </c>
      <c r="I246" s="29">
        <v>126</v>
      </c>
      <c r="J246" s="29"/>
      <c r="K246" s="29"/>
      <c r="L246" s="29">
        <v>54</v>
      </c>
      <c r="M246" s="29"/>
      <c r="N246" s="29"/>
      <c r="O246" s="45">
        <v>15.75</v>
      </c>
      <c r="P246" s="28" t="s">
        <v>480</v>
      </c>
      <c r="Q246" s="28"/>
    </row>
    <row r="247" s="16" customFormat="1" ht="24" spans="1:17">
      <c r="A247" s="29">
        <v>7</v>
      </c>
      <c r="B247" s="29" t="s">
        <v>104</v>
      </c>
      <c r="C247" s="29" t="s">
        <v>1166</v>
      </c>
      <c r="D247" s="29" t="s">
        <v>1167</v>
      </c>
      <c r="E247" s="29">
        <v>2017</v>
      </c>
      <c r="F247" s="29" t="s">
        <v>1168</v>
      </c>
      <c r="G247" s="32" t="s">
        <v>1169</v>
      </c>
      <c r="H247" s="29">
        <v>75</v>
      </c>
      <c r="I247" s="29">
        <v>52.5</v>
      </c>
      <c r="J247" s="29"/>
      <c r="K247" s="29"/>
      <c r="L247" s="29">
        <v>22.5</v>
      </c>
      <c r="M247" s="29"/>
      <c r="N247" s="29"/>
      <c r="O247" s="45">
        <v>6.5625</v>
      </c>
      <c r="P247" s="28" t="s">
        <v>666</v>
      </c>
      <c r="Q247" s="28"/>
    </row>
    <row r="248" s="16" customFormat="1" ht="24" spans="1:17">
      <c r="A248" s="29">
        <v>8</v>
      </c>
      <c r="B248" s="29" t="s">
        <v>104</v>
      </c>
      <c r="C248" s="29" t="s">
        <v>551</v>
      </c>
      <c r="D248" s="29" t="s">
        <v>552</v>
      </c>
      <c r="E248" s="29">
        <v>2017</v>
      </c>
      <c r="F248" s="29" t="s">
        <v>553</v>
      </c>
      <c r="G248" s="32" t="s">
        <v>554</v>
      </c>
      <c r="H248" s="29">
        <v>300</v>
      </c>
      <c r="I248" s="29">
        <v>210</v>
      </c>
      <c r="J248" s="29"/>
      <c r="K248" s="29"/>
      <c r="L248" s="29">
        <v>90</v>
      </c>
      <c r="M248" s="29"/>
      <c r="N248" s="29"/>
      <c r="O248" s="45">
        <v>26.25</v>
      </c>
      <c r="P248" s="28" t="s">
        <v>480</v>
      </c>
      <c r="Q248" s="28"/>
    </row>
    <row r="249" s="16" customFormat="1" ht="24" spans="1:17">
      <c r="A249" s="29">
        <v>9</v>
      </c>
      <c r="B249" s="29" t="s">
        <v>104</v>
      </c>
      <c r="C249" s="29" t="s">
        <v>154</v>
      </c>
      <c r="D249" s="29" t="s">
        <v>155</v>
      </c>
      <c r="E249" s="29">
        <v>2017</v>
      </c>
      <c r="F249" s="29" t="s">
        <v>156</v>
      </c>
      <c r="G249" s="32" t="s">
        <v>153</v>
      </c>
      <c r="H249" s="29">
        <v>1300</v>
      </c>
      <c r="I249" s="29">
        <v>910</v>
      </c>
      <c r="J249" s="29"/>
      <c r="K249" s="29"/>
      <c r="L249" s="29">
        <v>390</v>
      </c>
      <c r="M249" s="29"/>
      <c r="N249" s="29"/>
      <c r="O249" s="45">
        <v>113.75</v>
      </c>
      <c r="P249" s="28" t="s">
        <v>120</v>
      </c>
      <c r="Q249" s="28"/>
    </row>
    <row r="250" s="16" customFormat="1" ht="24" spans="1:17">
      <c r="A250" s="29">
        <v>10</v>
      </c>
      <c r="B250" s="29" t="s">
        <v>104</v>
      </c>
      <c r="C250" s="29" t="s">
        <v>555</v>
      </c>
      <c r="D250" s="29" t="s">
        <v>148</v>
      </c>
      <c r="E250" s="29">
        <v>2017</v>
      </c>
      <c r="F250" s="29" t="s">
        <v>107</v>
      </c>
      <c r="G250" s="32" t="s">
        <v>556</v>
      </c>
      <c r="H250" s="29">
        <v>700</v>
      </c>
      <c r="I250" s="29">
        <v>490</v>
      </c>
      <c r="J250" s="29"/>
      <c r="K250" s="29"/>
      <c r="L250" s="29">
        <v>210</v>
      </c>
      <c r="M250" s="29"/>
      <c r="N250" s="29"/>
      <c r="O250" s="45">
        <v>61.25</v>
      </c>
      <c r="P250" s="28" t="s">
        <v>480</v>
      </c>
      <c r="Q250" s="28"/>
    </row>
    <row r="251" s="16" customFormat="1" ht="30" customHeight="1" spans="1:17">
      <c r="A251" s="29">
        <v>11</v>
      </c>
      <c r="B251" s="29" t="s">
        <v>104</v>
      </c>
      <c r="C251" s="29" t="s">
        <v>105</v>
      </c>
      <c r="D251" s="29" t="s">
        <v>106</v>
      </c>
      <c r="E251" s="29">
        <v>2017</v>
      </c>
      <c r="F251" s="29" t="s">
        <v>107</v>
      </c>
      <c r="G251" s="32" t="s">
        <v>108</v>
      </c>
      <c r="H251" s="29">
        <v>600</v>
      </c>
      <c r="I251" s="29">
        <v>420</v>
      </c>
      <c r="J251" s="29"/>
      <c r="K251" s="29"/>
      <c r="L251" s="29">
        <v>180</v>
      </c>
      <c r="M251" s="29"/>
      <c r="N251" s="29"/>
      <c r="O251" s="45">
        <v>52.5</v>
      </c>
      <c r="P251" s="26" t="s">
        <v>30</v>
      </c>
      <c r="Q251" s="28"/>
    </row>
    <row r="252" s="16" customFormat="1" ht="36" spans="1:17">
      <c r="A252" s="29">
        <v>12</v>
      </c>
      <c r="B252" s="29" t="s">
        <v>104</v>
      </c>
      <c r="C252" s="29" t="s">
        <v>157</v>
      </c>
      <c r="D252" s="29" t="s">
        <v>106</v>
      </c>
      <c r="E252" s="29">
        <v>2017</v>
      </c>
      <c r="F252" s="29" t="s">
        <v>158</v>
      </c>
      <c r="G252" s="32" t="s">
        <v>159</v>
      </c>
      <c r="H252" s="29">
        <v>1050</v>
      </c>
      <c r="I252" s="29">
        <v>1050</v>
      </c>
      <c r="J252" s="29"/>
      <c r="K252" s="29"/>
      <c r="L252" s="29"/>
      <c r="M252" s="29"/>
      <c r="N252" s="29"/>
      <c r="O252" s="45">
        <v>131.25</v>
      </c>
      <c r="P252" s="28" t="s">
        <v>120</v>
      </c>
      <c r="Q252" s="28"/>
    </row>
    <row r="253" s="16" customFormat="1" ht="33.75" spans="1:17">
      <c r="A253" s="29">
        <v>13</v>
      </c>
      <c r="B253" s="29" t="s">
        <v>104</v>
      </c>
      <c r="C253" s="29" t="s">
        <v>160</v>
      </c>
      <c r="D253" s="29" t="s">
        <v>106</v>
      </c>
      <c r="E253" s="29">
        <v>2017</v>
      </c>
      <c r="F253" s="29" t="s">
        <v>161</v>
      </c>
      <c r="G253" s="32" t="s">
        <v>162</v>
      </c>
      <c r="H253" s="29">
        <v>1050</v>
      </c>
      <c r="I253" s="29">
        <v>1050</v>
      </c>
      <c r="J253" s="29"/>
      <c r="K253" s="29"/>
      <c r="L253" s="29"/>
      <c r="M253" s="29"/>
      <c r="N253" s="29"/>
      <c r="O253" s="45">
        <v>131.25</v>
      </c>
      <c r="P253" s="28" t="s">
        <v>120</v>
      </c>
      <c r="Q253" s="28"/>
    </row>
    <row r="254" s="16" customFormat="1" ht="24" spans="1:17">
      <c r="A254" s="29">
        <v>14</v>
      </c>
      <c r="B254" s="29" t="s">
        <v>104</v>
      </c>
      <c r="C254" s="29" t="s">
        <v>1170</v>
      </c>
      <c r="D254" s="29" t="s">
        <v>1167</v>
      </c>
      <c r="E254" s="29">
        <v>2017</v>
      </c>
      <c r="F254" s="29" t="s">
        <v>1171</v>
      </c>
      <c r="G254" s="32" t="s">
        <v>1172</v>
      </c>
      <c r="H254" s="29">
        <v>450</v>
      </c>
      <c r="I254" s="29">
        <v>315</v>
      </c>
      <c r="J254" s="29"/>
      <c r="K254" s="29"/>
      <c r="L254" s="29">
        <v>135</v>
      </c>
      <c r="M254" s="29"/>
      <c r="N254" s="29"/>
      <c r="O254" s="45">
        <v>39.375</v>
      </c>
      <c r="P254" s="28" t="s">
        <v>666</v>
      </c>
      <c r="Q254" s="28"/>
    </row>
    <row r="255" s="16" customFormat="1" ht="24" spans="1:17">
      <c r="A255" s="29">
        <v>15</v>
      </c>
      <c r="B255" s="29" t="s">
        <v>104</v>
      </c>
      <c r="C255" s="29" t="s">
        <v>1173</v>
      </c>
      <c r="D255" s="29" t="s">
        <v>106</v>
      </c>
      <c r="E255" s="29">
        <v>2017</v>
      </c>
      <c r="F255" s="29" t="s">
        <v>1171</v>
      </c>
      <c r="G255" s="32" t="s">
        <v>1174</v>
      </c>
      <c r="H255" s="29">
        <v>999.96</v>
      </c>
      <c r="I255" s="29">
        <v>999.96</v>
      </c>
      <c r="J255" s="29"/>
      <c r="K255" s="29"/>
      <c r="L255" s="29"/>
      <c r="M255" s="29"/>
      <c r="N255" s="29"/>
      <c r="O255" s="45">
        <v>124.995</v>
      </c>
      <c r="P255" s="28" t="s">
        <v>666</v>
      </c>
      <c r="Q255" s="28"/>
    </row>
    <row r="256" s="16" customFormat="1" ht="24" spans="1:17">
      <c r="A256" s="29">
        <v>16</v>
      </c>
      <c r="B256" s="29" t="s">
        <v>104</v>
      </c>
      <c r="C256" s="29" t="s">
        <v>1175</v>
      </c>
      <c r="D256" s="29" t="s">
        <v>106</v>
      </c>
      <c r="E256" s="29">
        <v>2017</v>
      </c>
      <c r="F256" s="29" t="s">
        <v>1176</v>
      </c>
      <c r="G256" s="32" t="s">
        <v>1177</v>
      </c>
      <c r="H256" s="29">
        <v>999.99</v>
      </c>
      <c r="I256" s="29">
        <v>999.99</v>
      </c>
      <c r="J256" s="29"/>
      <c r="K256" s="29"/>
      <c r="L256" s="29"/>
      <c r="M256" s="29"/>
      <c r="N256" s="29"/>
      <c r="O256" s="45">
        <v>124.99875</v>
      </c>
      <c r="P256" s="28" t="s">
        <v>666</v>
      </c>
      <c r="Q256" s="28"/>
    </row>
    <row r="257" s="16" customFormat="1" ht="24" spans="1:17">
      <c r="A257" s="29">
        <v>17</v>
      </c>
      <c r="B257" s="29" t="s">
        <v>104</v>
      </c>
      <c r="C257" s="29" t="s">
        <v>1178</v>
      </c>
      <c r="D257" s="29" t="s">
        <v>106</v>
      </c>
      <c r="E257" s="29">
        <v>2017</v>
      </c>
      <c r="F257" s="29" t="s">
        <v>553</v>
      </c>
      <c r="G257" s="32" t="s">
        <v>1179</v>
      </c>
      <c r="H257" s="29">
        <v>997.58</v>
      </c>
      <c r="I257" s="29">
        <v>997.58</v>
      </c>
      <c r="J257" s="29"/>
      <c r="K257" s="29"/>
      <c r="L257" s="29"/>
      <c r="M257" s="29"/>
      <c r="N257" s="29"/>
      <c r="O257" s="45">
        <v>124.6975</v>
      </c>
      <c r="P257" s="28" t="s">
        <v>666</v>
      </c>
      <c r="Q257" s="28"/>
    </row>
    <row r="258" s="16" customFormat="1" ht="24" spans="1:17">
      <c r="A258" s="29">
        <v>18</v>
      </c>
      <c r="B258" s="29" t="s">
        <v>104</v>
      </c>
      <c r="C258" s="29" t="s">
        <v>163</v>
      </c>
      <c r="D258" s="29" t="s">
        <v>164</v>
      </c>
      <c r="E258" s="29">
        <v>2017</v>
      </c>
      <c r="F258" s="29" t="s">
        <v>165</v>
      </c>
      <c r="G258" s="32" t="s">
        <v>1393</v>
      </c>
      <c r="H258" s="29">
        <v>299.96</v>
      </c>
      <c r="I258" s="29">
        <v>299.96</v>
      </c>
      <c r="J258" s="29"/>
      <c r="K258" s="29"/>
      <c r="L258" s="29"/>
      <c r="M258" s="29"/>
      <c r="N258" s="29"/>
      <c r="O258" s="45" t="s">
        <v>29</v>
      </c>
      <c r="P258" s="28" t="s">
        <v>120</v>
      </c>
      <c r="Q258" s="28"/>
    </row>
    <row r="259" s="16" customFormat="1" ht="24" spans="1:17">
      <c r="A259" s="29">
        <v>19</v>
      </c>
      <c r="B259" s="29" t="s">
        <v>104</v>
      </c>
      <c r="C259" s="29" t="s">
        <v>167</v>
      </c>
      <c r="D259" s="29" t="s">
        <v>168</v>
      </c>
      <c r="E259" s="29">
        <v>2017</v>
      </c>
      <c r="F259" s="29" t="s">
        <v>169</v>
      </c>
      <c r="G259" s="32" t="s">
        <v>1393</v>
      </c>
      <c r="H259" s="29">
        <v>299.97</v>
      </c>
      <c r="I259" s="29">
        <v>299.97</v>
      </c>
      <c r="J259" s="29"/>
      <c r="K259" s="29"/>
      <c r="L259" s="29"/>
      <c r="M259" s="29"/>
      <c r="N259" s="29"/>
      <c r="O259" s="45" t="s">
        <v>29</v>
      </c>
      <c r="P259" s="28" t="s">
        <v>120</v>
      </c>
      <c r="Q259" s="28"/>
    </row>
    <row r="260" s="16" customFormat="1" ht="24" spans="1:17">
      <c r="A260" s="29">
        <v>20</v>
      </c>
      <c r="B260" s="29" t="s">
        <v>104</v>
      </c>
      <c r="C260" s="29" t="s">
        <v>1180</v>
      </c>
      <c r="D260" s="29" t="s">
        <v>188</v>
      </c>
      <c r="E260" s="29">
        <v>2017</v>
      </c>
      <c r="F260" s="29" t="s">
        <v>1181</v>
      </c>
      <c r="G260" s="32" t="s">
        <v>1182</v>
      </c>
      <c r="H260" s="29">
        <v>300</v>
      </c>
      <c r="I260" s="29">
        <v>300</v>
      </c>
      <c r="J260" s="29"/>
      <c r="K260" s="29"/>
      <c r="L260" s="29"/>
      <c r="M260" s="29"/>
      <c r="N260" s="29"/>
      <c r="O260" s="45" t="s">
        <v>29</v>
      </c>
      <c r="P260" s="28" t="s">
        <v>666</v>
      </c>
      <c r="Q260" s="28"/>
    </row>
    <row r="261" s="16" customFormat="1" ht="24" spans="1:17">
      <c r="A261" s="29">
        <v>21</v>
      </c>
      <c r="B261" s="29" t="s">
        <v>104</v>
      </c>
      <c r="C261" s="29" t="s">
        <v>170</v>
      </c>
      <c r="D261" s="29" t="s">
        <v>171</v>
      </c>
      <c r="E261" s="29">
        <v>2017</v>
      </c>
      <c r="F261" s="29" t="s">
        <v>172</v>
      </c>
      <c r="G261" s="32" t="s">
        <v>173</v>
      </c>
      <c r="H261" s="29">
        <v>299.99</v>
      </c>
      <c r="I261" s="29">
        <v>299.99</v>
      </c>
      <c r="J261" s="29"/>
      <c r="K261" s="29"/>
      <c r="L261" s="29"/>
      <c r="M261" s="29"/>
      <c r="N261" s="29"/>
      <c r="O261" s="45" t="s">
        <v>29</v>
      </c>
      <c r="P261" s="28" t="s">
        <v>120</v>
      </c>
      <c r="Q261" s="28"/>
    </row>
    <row r="262" s="16" customFormat="1" ht="24" spans="1:17">
      <c r="A262" s="29">
        <v>22</v>
      </c>
      <c r="B262" s="29" t="s">
        <v>104</v>
      </c>
      <c r="C262" s="29" t="s">
        <v>174</v>
      </c>
      <c r="D262" s="29" t="s">
        <v>175</v>
      </c>
      <c r="E262" s="29">
        <v>2017</v>
      </c>
      <c r="F262" s="29" t="s">
        <v>176</v>
      </c>
      <c r="G262" s="32" t="s">
        <v>173</v>
      </c>
      <c r="H262" s="29">
        <v>299.99</v>
      </c>
      <c r="I262" s="29">
        <v>299.99</v>
      </c>
      <c r="J262" s="29"/>
      <c r="K262" s="29"/>
      <c r="L262" s="29"/>
      <c r="M262" s="29"/>
      <c r="N262" s="29"/>
      <c r="O262" s="45" t="s">
        <v>29</v>
      </c>
      <c r="P262" s="28" t="s">
        <v>120</v>
      </c>
      <c r="Q262" s="28"/>
    </row>
    <row r="263" s="16" customFormat="1" ht="24" spans="1:17">
      <c r="A263" s="29">
        <v>23</v>
      </c>
      <c r="B263" s="29" t="s">
        <v>104</v>
      </c>
      <c r="C263" s="29" t="s">
        <v>1183</v>
      </c>
      <c r="D263" s="29" t="s">
        <v>184</v>
      </c>
      <c r="E263" s="29">
        <v>2017</v>
      </c>
      <c r="F263" s="29" t="s">
        <v>1184</v>
      </c>
      <c r="G263" s="32" t="s">
        <v>1185</v>
      </c>
      <c r="H263" s="29">
        <v>300</v>
      </c>
      <c r="I263" s="29">
        <v>300</v>
      </c>
      <c r="J263" s="29"/>
      <c r="K263" s="29"/>
      <c r="L263" s="29"/>
      <c r="M263" s="29"/>
      <c r="N263" s="29"/>
      <c r="O263" s="45" t="s">
        <v>29</v>
      </c>
      <c r="P263" s="28" t="s">
        <v>666</v>
      </c>
      <c r="Q263" s="28"/>
    </row>
    <row r="264" s="16" customFormat="1" ht="24" spans="1:17">
      <c r="A264" s="29">
        <v>24</v>
      </c>
      <c r="B264" s="29" t="s">
        <v>104</v>
      </c>
      <c r="C264" s="29" t="s">
        <v>557</v>
      </c>
      <c r="D264" s="29" t="s">
        <v>194</v>
      </c>
      <c r="E264" s="29">
        <v>2017</v>
      </c>
      <c r="F264" s="29" t="s">
        <v>558</v>
      </c>
      <c r="G264" s="32" t="s">
        <v>559</v>
      </c>
      <c r="H264" s="29">
        <v>300</v>
      </c>
      <c r="I264" s="29">
        <v>300</v>
      </c>
      <c r="J264" s="29"/>
      <c r="K264" s="29"/>
      <c r="L264" s="29"/>
      <c r="M264" s="29"/>
      <c r="N264" s="29"/>
      <c r="O264" s="45" t="s">
        <v>29</v>
      </c>
      <c r="P264" s="28" t="s">
        <v>480</v>
      </c>
      <c r="Q264" s="28"/>
    </row>
    <row r="265" s="16" customFormat="1" ht="24" spans="1:17">
      <c r="A265" s="29">
        <v>25</v>
      </c>
      <c r="B265" s="29" t="s">
        <v>104</v>
      </c>
      <c r="C265" s="29" t="s">
        <v>1186</v>
      </c>
      <c r="D265" s="29" t="s">
        <v>221</v>
      </c>
      <c r="E265" s="29">
        <v>2017</v>
      </c>
      <c r="F265" s="29" t="s">
        <v>222</v>
      </c>
      <c r="G265" s="32" t="s">
        <v>1187</v>
      </c>
      <c r="H265" s="29">
        <v>300</v>
      </c>
      <c r="I265" s="29">
        <v>300</v>
      </c>
      <c r="J265" s="29"/>
      <c r="K265" s="29"/>
      <c r="L265" s="29"/>
      <c r="M265" s="29"/>
      <c r="N265" s="29"/>
      <c r="O265" s="45" t="s">
        <v>29</v>
      </c>
      <c r="P265" s="28" t="s">
        <v>666</v>
      </c>
      <c r="Q265" s="28"/>
    </row>
    <row r="266" s="16" customFormat="1" ht="24" spans="1:17">
      <c r="A266" s="29">
        <v>26</v>
      </c>
      <c r="B266" s="29" t="s">
        <v>104</v>
      </c>
      <c r="C266" s="29" t="s">
        <v>1188</v>
      </c>
      <c r="D266" s="29" t="s">
        <v>205</v>
      </c>
      <c r="E266" s="29">
        <v>2017</v>
      </c>
      <c r="F266" s="29" t="s">
        <v>1189</v>
      </c>
      <c r="G266" s="32" t="s">
        <v>1190</v>
      </c>
      <c r="H266" s="29">
        <v>300</v>
      </c>
      <c r="I266" s="29">
        <v>300</v>
      </c>
      <c r="J266" s="29"/>
      <c r="K266" s="29"/>
      <c r="L266" s="29"/>
      <c r="M266" s="29"/>
      <c r="N266" s="29"/>
      <c r="O266" s="45" t="s">
        <v>29</v>
      </c>
      <c r="P266" s="28" t="s">
        <v>666</v>
      </c>
      <c r="Q266" s="28"/>
    </row>
    <row r="267" s="16" customFormat="1" ht="24" spans="1:17">
      <c r="A267" s="29">
        <v>27</v>
      </c>
      <c r="B267" s="29" t="s">
        <v>104</v>
      </c>
      <c r="C267" s="29" t="s">
        <v>1191</v>
      </c>
      <c r="D267" s="29" t="s">
        <v>209</v>
      </c>
      <c r="E267" s="29">
        <v>2017</v>
      </c>
      <c r="F267" s="29" t="s">
        <v>210</v>
      </c>
      <c r="G267" s="32" t="s">
        <v>1192</v>
      </c>
      <c r="H267" s="29">
        <v>300</v>
      </c>
      <c r="I267" s="29">
        <v>300</v>
      </c>
      <c r="J267" s="29"/>
      <c r="K267" s="29"/>
      <c r="L267" s="29"/>
      <c r="M267" s="29"/>
      <c r="N267" s="29"/>
      <c r="O267" s="45" t="s">
        <v>29</v>
      </c>
      <c r="P267" s="28" t="s">
        <v>666</v>
      </c>
      <c r="Q267" s="28"/>
    </row>
    <row r="268" s="16" customFormat="1" ht="24" spans="1:17">
      <c r="A268" s="29">
        <v>28</v>
      </c>
      <c r="B268" s="29" t="s">
        <v>104</v>
      </c>
      <c r="C268" s="29" t="s">
        <v>178</v>
      </c>
      <c r="D268" s="29" t="s">
        <v>106</v>
      </c>
      <c r="E268" s="29">
        <v>2017</v>
      </c>
      <c r="F268" s="29" t="s">
        <v>107</v>
      </c>
      <c r="G268" s="32" t="s">
        <v>179</v>
      </c>
      <c r="H268" s="29">
        <v>5999</v>
      </c>
      <c r="I268" s="29">
        <v>5999</v>
      </c>
      <c r="J268" s="29"/>
      <c r="K268" s="29"/>
      <c r="L268" s="29"/>
      <c r="M268" s="29"/>
      <c r="N268" s="29"/>
      <c r="O268" s="45">
        <v>399.933333333333</v>
      </c>
      <c r="P268" s="28" t="s">
        <v>120</v>
      </c>
      <c r="Q268" s="28"/>
    </row>
    <row r="269" s="16" customFormat="1" ht="24" spans="1:17">
      <c r="A269" s="29">
        <v>29</v>
      </c>
      <c r="B269" s="29" t="s">
        <v>104</v>
      </c>
      <c r="C269" s="29" t="s">
        <v>180</v>
      </c>
      <c r="D269" s="29" t="s">
        <v>175</v>
      </c>
      <c r="E269" s="29">
        <v>2018</v>
      </c>
      <c r="F269" s="29" t="s">
        <v>181</v>
      </c>
      <c r="G269" s="32" t="s">
        <v>182</v>
      </c>
      <c r="H269" s="29">
        <v>1299.9</v>
      </c>
      <c r="I269" s="29">
        <v>1299.9</v>
      </c>
      <c r="J269" s="29"/>
      <c r="K269" s="29"/>
      <c r="L269" s="29"/>
      <c r="M269" s="29"/>
      <c r="N269" s="29"/>
      <c r="O269" s="45">
        <v>162.4875</v>
      </c>
      <c r="P269" s="28" t="s">
        <v>120</v>
      </c>
      <c r="Q269" s="28"/>
    </row>
    <row r="270" s="16" customFormat="1" ht="45" spans="1:17">
      <c r="A270" s="29">
        <v>30</v>
      </c>
      <c r="B270" s="29" t="s">
        <v>104</v>
      </c>
      <c r="C270" s="29" t="s">
        <v>183</v>
      </c>
      <c r="D270" s="29" t="s">
        <v>184</v>
      </c>
      <c r="E270" s="29">
        <v>2018</v>
      </c>
      <c r="F270" s="29" t="s">
        <v>185</v>
      </c>
      <c r="G270" s="32" t="s">
        <v>186</v>
      </c>
      <c r="H270" s="29">
        <v>499.74</v>
      </c>
      <c r="I270" s="29">
        <v>499.74</v>
      </c>
      <c r="J270" s="29"/>
      <c r="K270" s="29"/>
      <c r="L270" s="29"/>
      <c r="M270" s="29"/>
      <c r="N270" s="29"/>
      <c r="O270" s="45">
        <v>62.4675</v>
      </c>
      <c r="P270" s="28" t="s">
        <v>120</v>
      </c>
      <c r="Q270" s="28"/>
    </row>
    <row r="271" s="16" customFormat="1" ht="45" spans="1:17">
      <c r="A271" s="29">
        <v>31</v>
      </c>
      <c r="B271" s="29" t="s">
        <v>104</v>
      </c>
      <c r="C271" s="29" t="s">
        <v>187</v>
      </c>
      <c r="D271" s="29" t="s">
        <v>188</v>
      </c>
      <c r="E271" s="29">
        <v>2018</v>
      </c>
      <c r="F271" s="29" t="s">
        <v>189</v>
      </c>
      <c r="G271" s="32" t="s">
        <v>190</v>
      </c>
      <c r="H271" s="29">
        <v>599.96</v>
      </c>
      <c r="I271" s="29">
        <v>599.96</v>
      </c>
      <c r="J271" s="29"/>
      <c r="K271" s="29"/>
      <c r="L271" s="29"/>
      <c r="M271" s="29"/>
      <c r="N271" s="29"/>
      <c r="O271" s="45">
        <v>74.995</v>
      </c>
      <c r="P271" s="28" t="s">
        <v>120</v>
      </c>
      <c r="Q271" s="28"/>
    </row>
    <row r="272" s="16" customFormat="1" ht="24" spans="1:17">
      <c r="A272" s="29">
        <v>32</v>
      </c>
      <c r="B272" s="29" t="s">
        <v>104</v>
      </c>
      <c r="C272" s="29" t="s">
        <v>191</v>
      </c>
      <c r="D272" s="29" t="s">
        <v>171</v>
      </c>
      <c r="E272" s="29">
        <v>2018</v>
      </c>
      <c r="F272" s="29" t="s">
        <v>172</v>
      </c>
      <c r="G272" s="32" t="s">
        <v>192</v>
      </c>
      <c r="H272" s="29">
        <v>1199.41</v>
      </c>
      <c r="I272" s="29">
        <v>1199.41</v>
      </c>
      <c r="J272" s="29"/>
      <c r="K272" s="29"/>
      <c r="L272" s="29"/>
      <c r="M272" s="29"/>
      <c r="N272" s="29"/>
      <c r="O272" s="45">
        <v>149.92625</v>
      </c>
      <c r="P272" s="28" t="s">
        <v>120</v>
      </c>
      <c r="Q272" s="28"/>
    </row>
    <row r="273" s="16" customFormat="1" ht="24" spans="1:17">
      <c r="A273" s="29">
        <v>33</v>
      </c>
      <c r="B273" s="29" t="s">
        <v>104</v>
      </c>
      <c r="C273" s="29" t="s">
        <v>193</v>
      </c>
      <c r="D273" s="29" t="s">
        <v>194</v>
      </c>
      <c r="E273" s="29">
        <v>2018</v>
      </c>
      <c r="F273" s="29" t="s">
        <v>195</v>
      </c>
      <c r="G273" s="32" t="s">
        <v>196</v>
      </c>
      <c r="H273" s="29">
        <v>598.41</v>
      </c>
      <c r="I273" s="29">
        <v>598.41</v>
      </c>
      <c r="J273" s="29"/>
      <c r="K273" s="29"/>
      <c r="L273" s="29"/>
      <c r="M273" s="29"/>
      <c r="N273" s="29"/>
      <c r="O273" s="45">
        <v>74.80125</v>
      </c>
      <c r="P273" s="28" t="s">
        <v>120</v>
      </c>
      <c r="Q273" s="28"/>
    </row>
    <row r="274" s="16" customFormat="1" ht="24" spans="1:17">
      <c r="A274" s="29">
        <v>34</v>
      </c>
      <c r="B274" s="29" t="s">
        <v>104</v>
      </c>
      <c r="C274" s="29" t="s">
        <v>197</v>
      </c>
      <c r="D274" s="29" t="s">
        <v>164</v>
      </c>
      <c r="E274" s="29">
        <v>2018</v>
      </c>
      <c r="F274" s="29" t="s">
        <v>165</v>
      </c>
      <c r="G274" s="32" t="s">
        <v>198</v>
      </c>
      <c r="H274" s="29">
        <v>799.94</v>
      </c>
      <c r="I274" s="29">
        <v>799.94</v>
      </c>
      <c r="J274" s="29"/>
      <c r="K274" s="29"/>
      <c r="L274" s="29"/>
      <c r="M274" s="29"/>
      <c r="N274" s="29"/>
      <c r="O274" s="45">
        <v>99.9925</v>
      </c>
      <c r="P274" s="28" t="s">
        <v>120</v>
      </c>
      <c r="Q274" s="28"/>
    </row>
    <row r="275" s="16" customFormat="1" ht="24" spans="1:17">
      <c r="A275" s="29">
        <v>35</v>
      </c>
      <c r="B275" s="29" t="s">
        <v>104</v>
      </c>
      <c r="C275" s="29" t="s">
        <v>199</v>
      </c>
      <c r="D275" s="29" t="s">
        <v>168</v>
      </c>
      <c r="E275" s="29">
        <v>2018</v>
      </c>
      <c r="F275" s="29" t="s">
        <v>169</v>
      </c>
      <c r="G275" s="32" t="s">
        <v>200</v>
      </c>
      <c r="H275" s="29">
        <v>799.87</v>
      </c>
      <c r="I275" s="29">
        <v>799.87</v>
      </c>
      <c r="J275" s="29"/>
      <c r="K275" s="29"/>
      <c r="L275" s="29"/>
      <c r="M275" s="29"/>
      <c r="N275" s="29"/>
      <c r="O275" s="45">
        <v>99.98375</v>
      </c>
      <c r="P275" s="28" t="s">
        <v>120</v>
      </c>
      <c r="Q275" s="28"/>
    </row>
    <row r="276" s="16" customFormat="1" ht="24" spans="1:17">
      <c r="A276" s="29">
        <v>36</v>
      </c>
      <c r="B276" s="29" t="s">
        <v>104</v>
      </c>
      <c r="C276" s="29" t="s">
        <v>560</v>
      </c>
      <c r="D276" s="29" t="s">
        <v>561</v>
      </c>
      <c r="E276" s="29">
        <v>2018</v>
      </c>
      <c r="F276" s="29" t="s">
        <v>562</v>
      </c>
      <c r="G276" s="32" t="s">
        <v>563</v>
      </c>
      <c r="H276" s="29">
        <v>149.98</v>
      </c>
      <c r="I276" s="29">
        <v>149.98</v>
      </c>
      <c r="J276" s="29"/>
      <c r="K276" s="29"/>
      <c r="L276" s="29"/>
      <c r="M276" s="29"/>
      <c r="N276" s="29"/>
      <c r="O276" s="45">
        <v>18.7475</v>
      </c>
      <c r="P276" s="28" t="s">
        <v>480</v>
      </c>
      <c r="Q276" s="28"/>
    </row>
    <row r="277" s="16" customFormat="1" ht="24" spans="1:17">
      <c r="A277" s="29">
        <v>37</v>
      </c>
      <c r="B277" s="29" t="s">
        <v>104</v>
      </c>
      <c r="C277" s="29" t="s">
        <v>564</v>
      </c>
      <c r="D277" s="29" t="s">
        <v>164</v>
      </c>
      <c r="E277" s="29">
        <v>2018</v>
      </c>
      <c r="F277" s="29" t="s">
        <v>565</v>
      </c>
      <c r="G277" s="32" t="s">
        <v>563</v>
      </c>
      <c r="H277" s="29">
        <v>149.98</v>
      </c>
      <c r="I277" s="29">
        <v>149.98</v>
      </c>
      <c r="J277" s="29"/>
      <c r="K277" s="29"/>
      <c r="L277" s="29"/>
      <c r="M277" s="29"/>
      <c r="N277" s="29"/>
      <c r="O277" s="45">
        <v>18.7475</v>
      </c>
      <c r="P277" s="28" t="s">
        <v>480</v>
      </c>
      <c r="Q277" s="28"/>
    </row>
    <row r="278" s="16" customFormat="1" ht="24" spans="1:17">
      <c r="A278" s="29">
        <v>38</v>
      </c>
      <c r="B278" s="29" t="s">
        <v>104</v>
      </c>
      <c r="C278" s="29" t="s">
        <v>201</v>
      </c>
      <c r="D278" s="29" t="s">
        <v>106</v>
      </c>
      <c r="E278" s="29">
        <v>2018</v>
      </c>
      <c r="F278" s="29" t="s">
        <v>202</v>
      </c>
      <c r="G278" s="32" t="s">
        <v>203</v>
      </c>
      <c r="H278" s="29">
        <v>2400</v>
      </c>
      <c r="I278" s="29">
        <v>2400</v>
      </c>
      <c r="J278" s="29"/>
      <c r="K278" s="29"/>
      <c r="L278" s="29"/>
      <c r="M278" s="29"/>
      <c r="N278" s="29"/>
      <c r="O278" s="45">
        <v>300</v>
      </c>
      <c r="P278" s="28" t="s">
        <v>120</v>
      </c>
      <c r="Q278" s="28"/>
    </row>
    <row r="279" s="16" customFormat="1" ht="24" spans="1:17">
      <c r="A279" s="29">
        <v>39</v>
      </c>
      <c r="B279" s="29" t="s">
        <v>104</v>
      </c>
      <c r="C279" s="29" t="s">
        <v>204</v>
      </c>
      <c r="D279" s="29" t="s">
        <v>205</v>
      </c>
      <c r="E279" s="29">
        <v>2018</v>
      </c>
      <c r="F279" s="29" t="s">
        <v>206</v>
      </c>
      <c r="G279" s="32" t="s">
        <v>207</v>
      </c>
      <c r="H279" s="29">
        <v>799.79</v>
      </c>
      <c r="I279" s="29">
        <v>799.79</v>
      </c>
      <c r="J279" s="29"/>
      <c r="K279" s="29"/>
      <c r="L279" s="29"/>
      <c r="M279" s="29"/>
      <c r="N279" s="29"/>
      <c r="O279" s="45">
        <v>99.97375</v>
      </c>
      <c r="P279" s="28" t="s">
        <v>120</v>
      </c>
      <c r="Q279" s="28"/>
    </row>
    <row r="280" s="16" customFormat="1" spans="1:17">
      <c r="A280" s="29">
        <v>40</v>
      </c>
      <c r="B280" s="29" t="s">
        <v>104</v>
      </c>
      <c r="C280" s="29" t="s">
        <v>208</v>
      </c>
      <c r="D280" s="29" t="s">
        <v>209</v>
      </c>
      <c r="E280" s="29">
        <v>2018</v>
      </c>
      <c r="F280" s="29" t="s">
        <v>210</v>
      </c>
      <c r="G280" s="32" t="s">
        <v>207</v>
      </c>
      <c r="H280" s="29">
        <v>999.27</v>
      </c>
      <c r="I280" s="29">
        <v>999.27</v>
      </c>
      <c r="J280" s="29"/>
      <c r="K280" s="29"/>
      <c r="L280" s="29"/>
      <c r="M280" s="29"/>
      <c r="N280" s="29"/>
      <c r="O280" s="45">
        <v>124.90875</v>
      </c>
      <c r="P280" s="28" t="s">
        <v>120</v>
      </c>
      <c r="Q280" s="28"/>
    </row>
    <row r="281" s="16" customFormat="1" ht="24" spans="1:17">
      <c r="A281" s="29">
        <v>41</v>
      </c>
      <c r="B281" s="29" t="s">
        <v>104</v>
      </c>
      <c r="C281" s="29" t="s">
        <v>211</v>
      </c>
      <c r="D281" s="29" t="s">
        <v>212</v>
      </c>
      <c r="E281" s="29">
        <v>2018</v>
      </c>
      <c r="F281" s="29" t="s">
        <v>213</v>
      </c>
      <c r="G281" s="32" t="s">
        <v>214</v>
      </c>
      <c r="H281" s="29">
        <v>5200</v>
      </c>
      <c r="I281" s="29">
        <v>5200</v>
      </c>
      <c r="J281" s="29"/>
      <c r="K281" s="29"/>
      <c r="L281" s="29"/>
      <c r="M281" s="29"/>
      <c r="N281" s="29"/>
      <c r="O281" s="45">
        <v>650</v>
      </c>
      <c r="P281" s="28" t="s">
        <v>120</v>
      </c>
      <c r="Q281" s="28"/>
    </row>
    <row r="282" s="16" customFormat="1" ht="24" spans="1:17">
      <c r="A282" s="29">
        <v>42</v>
      </c>
      <c r="B282" s="29" t="s">
        <v>104</v>
      </c>
      <c r="C282" s="29" t="s">
        <v>648</v>
      </c>
      <c r="D282" s="29" t="s">
        <v>106</v>
      </c>
      <c r="E282" s="29">
        <v>2018</v>
      </c>
      <c r="F282" s="29" t="s">
        <v>649</v>
      </c>
      <c r="G282" s="32" t="s">
        <v>1394</v>
      </c>
      <c r="H282" s="29">
        <v>1999.91</v>
      </c>
      <c r="I282" s="29">
        <v>1999.91</v>
      </c>
      <c r="J282" s="29"/>
      <c r="K282" s="29"/>
      <c r="L282" s="29"/>
      <c r="M282" s="29"/>
      <c r="N282" s="29"/>
      <c r="O282" s="45">
        <v>249.98875</v>
      </c>
      <c r="P282" s="26" t="s">
        <v>626</v>
      </c>
      <c r="Q282" s="28"/>
    </row>
    <row r="283" s="16" customFormat="1" ht="24" spans="1:17">
      <c r="A283" s="29">
        <v>43</v>
      </c>
      <c r="B283" s="29" t="s">
        <v>104</v>
      </c>
      <c r="C283" s="29" t="s">
        <v>1193</v>
      </c>
      <c r="D283" s="29" t="s">
        <v>106</v>
      </c>
      <c r="E283" s="29">
        <v>2018</v>
      </c>
      <c r="F283" s="29" t="s">
        <v>65</v>
      </c>
      <c r="G283" s="32" t="s">
        <v>1194</v>
      </c>
      <c r="H283" s="29">
        <v>2000</v>
      </c>
      <c r="I283" s="29">
        <v>2000</v>
      </c>
      <c r="J283" s="29"/>
      <c r="K283" s="29"/>
      <c r="L283" s="29"/>
      <c r="M283" s="29"/>
      <c r="N283" s="29"/>
      <c r="O283" s="45">
        <v>250</v>
      </c>
      <c r="P283" s="28" t="s">
        <v>666</v>
      </c>
      <c r="Q283" s="28"/>
    </row>
    <row r="284" s="16" customFormat="1" ht="24" spans="1:17">
      <c r="A284" s="29">
        <v>44</v>
      </c>
      <c r="B284" s="29" t="s">
        <v>104</v>
      </c>
      <c r="C284" s="29" t="s">
        <v>1195</v>
      </c>
      <c r="D284" s="29" t="s">
        <v>212</v>
      </c>
      <c r="E284" s="29">
        <v>2018</v>
      </c>
      <c r="F284" s="29" t="s">
        <v>1196</v>
      </c>
      <c r="G284" s="32" t="s">
        <v>1197</v>
      </c>
      <c r="H284" s="29">
        <v>400</v>
      </c>
      <c r="I284" s="29">
        <v>400</v>
      </c>
      <c r="J284" s="29"/>
      <c r="K284" s="29"/>
      <c r="L284" s="29"/>
      <c r="M284" s="29"/>
      <c r="N284" s="29"/>
      <c r="O284" s="45">
        <v>50</v>
      </c>
      <c r="P284" s="28" t="s">
        <v>666</v>
      </c>
      <c r="Q284" s="28"/>
    </row>
    <row r="285" s="16" customFormat="1" ht="45" spans="1:17">
      <c r="A285" s="29">
        <v>45</v>
      </c>
      <c r="B285" s="29" t="s">
        <v>104</v>
      </c>
      <c r="C285" s="29" t="s">
        <v>215</v>
      </c>
      <c r="D285" s="29" t="s">
        <v>184</v>
      </c>
      <c r="E285" s="29">
        <v>2018</v>
      </c>
      <c r="F285" s="29" t="s">
        <v>216</v>
      </c>
      <c r="G285" s="32" t="s">
        <v>1395</v>
      </c>
      <c r="H285" s="29">
        <v>447.92</v>
      </c>
      <c r="I285" s="29">
        <v>447.92</v>
      </c>
      <c r="J285" s="29"/>
      <c r="K285" s="29"/>
      <c r="L285" s="29"/>
      <c r="M285" s="29"/>
      <c r="N285" s="29"/>
      <c r="O285" s="45">
        <v>55.99</v>
      </c>
      <c r="P285" s="28" t="s">
        <v>120</v>
      </c>
      <c r="Q285" s="28"/>
    </row>
    <row r="286" s="16" customFormat="1" ht="24" spans="1:17">
      <c r="A286" s="29">
        <v>46</v>
      </c>
      <c r="B286" s="29" t="s">
        <v>104</v>
      </c>
      <c r="C286" s="29" t="s">
        <v>218</v>
      </c>
      <c r="D286" s="29" t="s">
        <v>175</v>
      </c>
      <c r="E286" s="29">
        <v>2018</v>
      </c>
      <c r="F286" s="29" t="s">
        <v>176</v>
      </c>
      <c r="G286" s="32" t="s">
        <v>219</v>
      </c>
      <c r="H286" s="29">
        <v>499.95</v>
      </c>
      <c r="I286" s="29">
        <v>499.95</v>
      </c>
      <c r="J286" s="29"/>
      <c r="K286" s="29"/>
      <c r="L286" s="29"/>
      <c r="M286" s="29"/>
      <c r="N286" s="29"/>
      <c r="O286" s="45">
        <v>62.49375</v>
      </c>
      <c r="P286" s="28" t="s">
        <v>120</v>
      </c>
      <c r="Q286" s="28"/>
    </row>
    <row r="287" s="16" customFormat="1" ht="24" spans="1:17">
      <c r="A287" s="29">
        <v>47</v>
      </c>
      <c r="B287" s="29" t="s">
        <v>104</v>
      </c>
      <c r="C287" s="29" t="s">
        <v>1198</v>
      </c>
      <c r="D287" s="29" t="s">
        <v>106</v>
      </c>
      <c r="E287" s="29">
        <v>2018</v>
      </c>
      <c r="F287" s="29" t="s">
        <v>107</v>
      </c>
      <c r="G287" s="32" t="s">
        <v>1199</v>
      </c>
      <c r="H287" s="29">
        <v>282.515</v>
      </c>
      <c r="I287" s="29">
        <v>230</v>
      </c>
      <c r="J287" s="29"/>
      <c r="K287" s="29"/>
      <c r="L287" s="29"/>
      <c r="M287" s="29"/>
      <c r="N287" s="29">
        <v>52.515</v>
      </c>
      <c r="O287" s="45">
        <v>28.75</v>
      </c>
      <c r="P287" s="28" t="s">
        <v>666</v>
      </c>
      <c r="Q287" s="28"/>
    </row>
    <row r="288" s="16" customFormat="1" spans="1:17">
      <c r="A288" s="29">
        <v>48</v>
      </c>
      <c r="B288" s="29" t="s">
        <v>104</v>
      </c>
      <c r="C288" s="29" t="s">
        <v>220</v>
      </c>
      <c r="D288" s="29" t="s">
        <v>221</v>
      </c>
      <c r="E288" s="29">
        <v>2018</v>
      </c>
      <c r="F288" s="29" t="s">
        <v>222</v>
      </c>
      <c r="G288" s="32" t="s">
        <v>207</v>
      </c>
      <c r="H288" s="29">
        <v>999.89</v>
      </c>
      <c r="I288" s="29">
        <v>999.89</v>
      </c>
      <c r="J288" s="29"/>
      <c r="K288" s="29"/>
      <c r="L288" s="29"/>
      <c r="M288" s="29"/>
      <c r="N288" s="29"/>
      <c r="O288" s="45">
        <v>124.98625</v>
      </c>
      <c r="P288" s="28" t="s">
        <v>120</v>
      </c>
      <c r="Q288" s="28"/>
    </row>
    <row r="289" s="16" customFormat="1" ht="33.75" spans="1:17">
      <c r="A289" s="29">
        <v>49</v>
      </c>
      <c r="B289" s="29" t="s">
        <v>104</v>
      </c>
      <c r="C289" s="29" t="s">
        <v>1200</v>
      </c>
      <c r="D289" s="29" t="s">
        <v>106</v>
      </c>
      <c r="E289" s="29">
        <v>2018</v>
      </c>
      <c r="F289" s="29" t="s">
        <v>65</v>
      </c>
      <c r="G289" s="32" t="s">
        <v>1201</v>
      </c>
      <c r="H289" s="29">
        <v>3129.93</v>
      </c>
      <c r="I289" s="29">
        <v>3129.93</v>
      </c>
      <c r="J289" s="29"/>
      <c r="K289" s="29"/>
      <c r="L289" s="29"/>
      <c r="M289" s="29"/>
      <c r="N289" s="29"/>
      <c r="O289" s="45">
        <v>391.24125</v>
      </c>
      <c r="P289" s="28" t="s">
        <v>666</v>
      </c>
      <c r="Q289" s="28"/>
    </row>
    <row r="290" s="17" customFormat="1" ht="23" customHeight="1" spans="1:17">
      <c r="A290" s="29">
        <v>50</v>
      </c>
      <c r="B290" s="29" t="s">
        <v>104</v>
      </c>
      <c r="C290" s="29" t="s">
        <v>745</v>
      </c>
      <c r="D290" s="29" t="s">
        <v>746</v>
      </c>
      <c r="E290" s="29">
        <v>2018</v>
      </c>
      <c r="F290" s="29" t="s">
        <v>747</v>
      </c>
      <c r="G290" s="32" t="s">
        <v>748</v>
      </c>
      <c r="H290" s="29">
        <v>7100</v>
      </c>
      <c r="I290" s="38"/>
      <c r="J290" s="38">
        <v>1420</v>
      </c>
      <c r="K290" s="29"/>
      <c r="L290" s="31"/>
      <c r="M290" s="31"/>
      <c r="N290" s="31">
        <v>5680</v>
      </c>
      <c r="O290" s="45" t="s">
        <v>29</v>
      </c>
      <c r="P290" s="29" t="s">
        <v>666</v>
      </c>
      <c r="Q290" s="29"/>
    </row>
    <row r="291" s="15" customFormat="1" spans="1:17">
      <c r="A291" s="49" t="s">
        <v>1396</v>
      </c>
      <c r="B291" s="49"/>
      <c r="C291" s="49"/>
      <c r="D291" s="49"/>
      <c r="E291" s="49"/>
      <c r="F291" s="49"/>
      <c r="G291" s="49"/>
      <c r="H291" s="49">
        <f t="shared" ref="H291:O291" si="9">SUM(H292:H355)</f>
        <v>68075.07</v>
      </c>
      <c r="I291" s="49">
        <f t="shared" si="9"/>
        <v>57186.521</v>
      </c>
      <c r="J291" s="49">
        <f t="shared" si="9"/>
        <v>860</v>
      </c>
      <c r="K291" s="49">
        <f t="shared" si="9"/>
        <v>300</v>
      </c>
      <c r="L291" s="49">
        <f t="shared" si="9"/>
        <v>0</v>
      </c>
      <c r="M291" s="49">
        <f t="shared" si="9"/>
        <v>6288.549</v>
      </c>
      <c r="N291" s="49">
        <f t="shared" si="9"/>
        <v>3440</v>
      </c>
      <c r="O291" s="57">
        <f t="shared" si="9"/>
        <v>6370.44704166667</v>
      </c>
      <c r="P291" s="49"/>
      <c r="Q291" s="49"/>
    </row>
    <row r="292" s="16" customFormat="1" spans="1:17">
      <c r="A292" s="76">
        <v>1</v>
      </c>
      <c r="B292" s="77" t="s">
        <v>76</v>
      </c>
      <c r="C292" s="77" t="s">
        <v>514</v>
      </c>
      <c r="D292" s="77" t="s">
        <v>515</v>
      </c>
      <c r="E292" s="29">
        <v>2016</v>
      </c>
      <c r="F292" s="77" t="s">
        <v>516</v>
      </c>
      <c r="G292" s="78" t="s">
        <v>517</v>
      </c>
      <c r="H292" s="79">
        <v>462.6</v>
      </c>
      <c r="I292" s="79">
        <v>96.873</v>
      </c>
      <c r="J292" s="79"/>
      <c r="K292" s="79">
        <v>300</v>
      </c>
      <c r="L292" s="79"/>
      <c r="M292" s="79">
        <v>65.727</v>
      </c>
      <c r="N292" s="48"/>
      <c r="O292" s="47">
        <v>12.109125</v>
      </c>
      <c r="P292" s="29" t="s">
        <v>480</v>
      </c>
      <c r="Q292" s="29"/>
    </row>
    <row r="293" s="16" customFormat="1" ht="24" spans="1:17">
      <c r="A293" s="76">
        <v>2</v>
      </c>
      <c r="B293" s="77" t="s">
        <v>76</v>
      </c>
      <c r="C293" s="77" t="s">
        <v>518</v>
      </c>
      <c r="D293" s="77" t="s">
        <v>519</v>
      </c>
      <c r="E293" s="29">
        <v>2016</v>
      </c>
      <c r="F293" s="77" t="s">
        <v>65</v>
      </c>
      <c r="G293" s="78" t="s">
        <v>520</v>
      </c>
      <c r="H293" s="79">
        <v>674.6</v>
      </c>
      <c r="I293" s="79">
        <v>300</v>
      </c>
      <c r="J293" s="79"/>
      <c r="K293" s="79"/>
      <c r="L293" s="79"/>
      <c r="M293" s="79">
        <v>374.6</v>
      </c>
      <c r="N293" s="79"/>
      <c r="O293" s="47">
        <v>37.5</v>
      </c>
      <c r="P293" s="29" t="s">
        <v>480</v>
      </c>
      <c r="Q293" s="29"/>
    </row>
    <row r="294" s="16" customFormat="1" ht="33.75" spans="1:17">
      <c r="A294" s="76">
        <v>3</v>
      </c>
      <c r="B294" s="77" t="s">
        <v>76</v>
      </c>
      <c r="C294" s="77" t="s">
        <v>1311</v>
      </c>
      <c r="D294" s="77" t="s">
        <v>1312</v>
      </c>
      <c r="E294" s="29">
        <v>2016</v>
      </c>
      <c r="F294" s="77" t="s">
        <v>540</v>
      </c>
      <c r="G294" s="78" t="s">
        <v>1313</v>
      </c>
      <c r="H294" s="79">
        <v>659.89</v>
      </c>
      <c r="I294" s="79">
        <v>198</v>
      </c>
      <c r="J294" s="79"/>
      <c r="K294" s="79"/>
      <c r="L294" s="79"/>
      <c r="M294" s="79">
        <v>461.89</v>
      </c>
      <c r="N294" s="79"/>
      <c r="O294" s="47">
        <v>24.75</v>
      </c>
      <c r="P294" s="29" t="s">
        <v>1280</v>
      </c>
      <c r="Q294" s="29"/>
    </row>
    <row r="295" s="16" customFormat="1" spans="1:17">
      <c r="A295" s="76">
        <v>4</v>
      </c>
      <c r="B295" s="77" t="s">
        <v>76</v>
      </c>
      <c r="C295" s="77" t="s">
        <v>231</v>
      </c>
      <c r="D295" s="77" t="s">
        <v>232</v>
      </c>
      <c r="E295" s="29">
        <v>2017</v>
      </c>
      <c r="F295" s="77" t="s">
        <v>233</v>
      </c>
      <c r="G295" s="78" t="s">
        <v>234</v>
      </c>
      <c r="H295" s="79">
        <v>269.56</v>
      </c>
      <c r="I295" s="79">
        <v>189</v>
      </c>
      <c r="J295" s="79"/>
      <c r="K295" s="79"/>
      <c r="L295" s="79"/>
      <c r="M295" s="79">
        <v>80.56</v>
      </c>
      <c r="N295" s="79"/>
      <c r="O295" s="47">
        <v>23.625</v>
      </c>
      <c r="P295" s="29" t="s">
        <v>120</v>
      </c>
      <c r="Q295" s="29"/>
    </row>
    <row r="296" s="16" customFormat="1" spans="1:17">
      <c r="A296" s="76">
        <v>5</v>
      </c>
      <c r="B296" s="77" t="s">
        <v>76</v>
      </c>
      <c r="C296" s="77" t="s">
        <v>521</v>
      </c>
      <c r="D296" s="77" t="s">
        <v>522</v>
      </c>
      <c r="E296" s="29">
        <v>2017</v>
      </c>
      <c r="F296" s="77" t="s">
        <v>233</v>
      </c>
      <c r="G296" s="78" t="s">
        <v>523</v>
      </c>
      <c r="H296" s="79">
        <v>29.95</v>
      </c>
      <c r="I296" s="79">
        <v>21</v>
      </c>
      <c r="J296" s="79"/>
      <c r="K296" s="79"/>
      <c r="L296" s="79"/>
      <c r="M296" s="79">
        <v>8.95</v>
      </c>
      <c r="N296" s="80"/>
      <c r="O296" s="47">
        <v>2.625</v>
      </c>
      <c r="P296" s="29" t="s">
        <v>480</v>
      </c>
      <c r="Q296" s="29"/>
    </row>
    <row r="297" s="16" customFormat="1" ht="24" spans="1:17">
      <c r="A297" s="76">
        <v>6</v>
      </c>
      <c r="B297" s="77" t="s">
        <v>76</v>
      </c>
      <c r="C297" s="77" t="s">
        <v>961</v>
      </c>
      <c r="D297" s="77" t="s">
        <v>962</v>
      </c>
      <c r="E297" s="29">
        <v>2017</v>
      </c>
      <c r="F297" s="77" t="s">
        <v>963</v>
      </c>
      <c r="G297" s="78" t="s">
        <v>964</v>
      </c>
      <c r="H297" s="79">
        <v>395.91</v>
      </c>
      <c r="I297" s="79">
        <v>277.2</v>
      </c>
      <c r="J297" s="79"/>
      <c r="K297" s="79"/>
      <c r="L297" s="79"/>
      <c r="M297" s="79">
        <v>118.71</v>
      </c>
      <c r="N297" s="80"/>
      <c r="O297" s="47">
        <v>34.65</v>
      </c>
      <c r="P297" s="29" t="s">
        <v>666</v>
      </c>
      <c r="Q297" s="29"/>
    </row>
    <row r="298" s="16" customFormat="1" ht="24" spans="1:17">
      <c r="A298" s="76">
        <v>7</v>
      </c>
      <c r="B298" s="77" t="s">
        <v>76</v>
      </c>
      <c r="C298" s="77" t="s">
        <v>965</v>
      </c>
      <c r="D298" s="77" t="s">
        <v>966</v>
      </c>
      <c r="E298" s="29">
        <v>2017</v>
      </c>
      <c r="F298" s="77" t="s">
        <v>540</v>
      </c>
      <c r="G298" s="78" t="s">
        <v>967</v>
      </c>
      <c r="H298" s="79">
        <v>47.98</v>
      </c>
      <c r="I298" s="79">
        <v>33.6</v>
      </c>
      <c r="J298" s="79"/>
      <c r="K298" s="79"/>
      <c r="L298" s="79"/>
      <c r="M298" s="79">
        <v>14.38</v>
      </c>
      <c r="N298" s="80"/>
      <c r="O298" s="47">
        <v>4.2</v>
      </c>
      <c r="P298" s="29" t="s">
        <v>666</v>
      </c>
      <c r="Q298" s="29"/>
    </row>
    <row r="299" s="16" customFormat="1" ht="24" spans="1:17">
      <c r="A299" s="76">
        <v>8</v>
      </c>
      <c r="B299" s="77" t="s">
        <v>76</v>
      </c>
      <c r="C299" s="77" t="s">
        <v>1314</v>
      </c>
      <c r="D299" s="77" t="s">
        <v>1315</v>
      </c>
      <c r="E299" s="29">
        <v>2017</v>
      </c>
      <c r="F299" s="77" t="s">
        <v>1316</v>
      </c>
      <c r="G299" s="78" t="s">
        <v>1317</v>
      </c>
      <c r="H299" s="79">
        <v>550</v>
      </c>
      <c r="I299" s="79">
        <v>385</v>
      </c>
      <c r="J299" s="79"/>
      <c r="K299" s="79"/>
      <c r="L299" s="79"/>
      <c r="M299" s="79">
        <v>165</v>
      </c>
      <c r="N299" s="79"/>
      <c r="O299" s="47">
        <v>48.125</v>
      </c>
      <c r="P299" s="29" t="s">
        <v>1280</v>
      </c>
      <c r="Q299" s="29"/>
    </row>
    <row r="300" s="16" customFormat="1" ht="24" spans="1:17">
      <c r="A300" s="76">
        <v>9</v>
      </c>
      <c r="B300" s="77" t="s">
        <v>76</v>
      </c>
      <c r="C300" s="77" t="s">
        <v>968</v>
      </c>
      <c r="D300" s="77" t="s">
        <v>969</v>
      </c>
      <c r="E300" s="29">
        <v>2017</v>
      </c>
      <c r="F300" s="77" t="s">
        <v>65</v>
      </c>
      <c r="G300" s="78" t="s">
        <v>970</v>
      </c>
      <c r="H300" s="79">
        <v>235.56</v>
      </c>
      <c r="I300" s="79">
        <v>164.892</v>
      </c>
      <c r="J300" s="79"/>
      <c r="K300" s="79"/>
      <c r="L300" s="79"/>
      <c r="M300" s="79">
        <v>70.668</v>
      </c>
      <c r="N300" s="80"/>
      <c r="O300" s="47">
        <v>20.6115</v>
      </c>
      <c r="P300" s="29" t="s">
        <v>666</v>
      </c>
      <c r="Q300" s="29"/>
    </row>
    <row r="301" s="16" customFormat="1" ht="24" spans="1:17">
      <c r="A301" s="76">
        <v>10</v>
      </c>
      <c r="B301" s="77" t="s">
        <v>76</v>
      </c>
      <c r="C301" s="77" t="s">
        <v>971</v>
      </c>
      <c r="D301" s="77" t="s">
        <v>972</v>
      </c>
      <c r="E301" s="29">
        <v>2017</v>
      </c>
      <c r="F301" s="77" t="s">
        <v>973</v>
      </c>
      <c r="G301" s="78" t="s">
        <v>974</v>
      </c>
      <c r="H301" s="79">
        <v>132.95</v>
      </c>
      <c r="I301" s="79">
        <v>90.3</v>
      </c>
      <c r="J301" s="79"/>
      <c r="K301" s="79"/>
      <c r="L301" s="79"/>
      <c r="M301" s="79">
        <v>42.65</v>
      </c>
      <c r="N301" s="80"/>
      <c r="O301" s="47">
        <v>11.2875</v>
      </c>
      <c r="P301" s="29" t="s">
        <v>666</v>
      </c>
      <c r="Q301" s="29"/>
    </row>
    <row r="302" s="16" customFormat="1" ht="22.5" spans="1:17">
      <c r="A302" s="76">
        <v>11</v>
      </c>
      <c r="B302" s="77" t="s">
        <v>76</v>
      </c>
      <c r="C302" s="77" t="s">
        <v>524</v>
      </c>
      <c r="D302" s="77" t="s">
        <v>525</v>
      </c>
      <c r="E302" s="29">
        <v>2017</v>
      </c>
      <c r="F302" s="77" t="s">
        <v>526</v>
      </c>
      <c r="G302" s="78" t="s">
        <v>527</v>
      </c>
      <c r="H302" s="79">
        <v>419.99</v>
      </c>
      <c r="I302" s="79">
        <v>294</v>
      </c>
      <c r="J302" s="79"/>
      <c r="K302" s="79"/>
      <c r="L302" s="79"/>
      <c r="M302" s="79">
        <v>125.99</v>
      </c>
      <c r="N302" s="80"/>
      <c r="O302" s="47">
        <v>36.75</v>
      </c>
      <c r="P302" s="29" t="s">
        <v>480</v>
      </c>
      <c r="Q302" s="29"/>
    </row>
    <row r="303" s="16" customFormat="1" ht="45" spans="1:17">
      <c r="A303" s="76">
        <v>12</v>
      </c>
      <c r="B303" s="77" t="s">
        <v>76</v>
      </c>
      <c r="C303" s="77" t="s">
        <v>235</v>
      </c>
      <c r="D303" s="77" t="s">
        <v>236</v>
      </c>
      <c r="E303" s="29">
        <v>2017</v>
      </c>
      <c r="F303" s="77" t="s">
        <v>237</v>
      </c>
      <c r="G303" s="78" t="s">
        <v>238</v>
      </c>
      <c r="H303" s="79">
        <v>108.5</v>
      </c>
      <c r="I303" s="79">
        <v>75.95</v>
      </c>
      <c r="J303" s="79"/>
      <c r="K303" s="79"/>
      <c r="L303" s="79"/>
      <c r="M303" s="79">
        <v>32.55</v>
      </c>
      <c r="N303" s="80"/>
      <c r="O303" s="47">
        <v>9.49375</v>
      </c>
      <c r="P303" s="29" t="s">
        <v>120</v>
      </c>
      <c r="Q303" s="29"/>
    </row>
    <row r="304" s="16" customFormat="1" ht="24" spans="1:17">
      <c r="A304" s="76">
        <v>13</v>
      </c>
      <c r="B304" s="77" t="s">
        <v>76</v>
      </c>
      <c r="C304" s="77" t="s">
        <v>975</v>
      </c>
      <c r="D304" s="77" t="s">
        <v>976</v>
      </c>
      <c r="E304" s="29">
        <v>2017</v>
      </c>
      <c r="F304" s="77" t="s">
        <v>65</v>
      </c>
      <c r="G304" s="78" t="s">
        <v>977</v>
      </c>
      <c r="H304" s="79">
        <v>792.88</v>
      </c>
      <c r="I304" s="79">
        <v>555.016</v>
      </c>
      <c r="J304" s="79"/>
      <c r="K304" s="79"/>
      <c r="L304" s="79"/>
      <c r="M304" s="79">
        <v>237.864</v>
      </c>
      <c r="N304" s="80"/>
      <c r="O304" s="47">
        <v>69.377</v>
      </c>
      <c r="P304" s="29" t="s">
        <v>666</v>
      </c>
      <c r="Q304" s="29"/>
    </row>
    <row r="305" s="16" customFormat="1" ht="24" spans="1:17">
      <c r="A305" s="76">
        <v>14</v>
      </c>
      <c r="B305" s="77" t="s">
        <v>76</v>
      </c>
      <c r="C305" s="77" t="s">
        <v>528</v>
      </c>
      <c r="D305" s="77" t="s">
        <v>529</v>
      </c>
      <c r="E305" s="29">
        <v>2017</v>
      </c>
      <c r="F305" s="77" t="s">
        <v>256</v>
      </c>
      <c r="G305" s="78" t="s">
        <v>530</v>
      </c>
      <c r="H305" s="79">
        <v>23.99</v>
      </c>
      <c r="I305" s="79">
        <v>16.8</v>
      </c>
      <c r="J305" s="79"/>
      <c r="K305" s="79"/>
      <c r="L305" s="79"/>
      <c r="M305" s="79">
        <v>7.19</v>
      </c>
      <c r="N305" s="80"/>
      <c r="O305" s="47">
        <v>2.1</v>
      </c>
      <c r="P305" s="29" t="s">
        <v>480</v>
      </c>
      <c r="Q305" s="29"/>
    </row>
    <row r="306" s="16" customFormat="1" ht="115" customHeight="1" spans="1:17">
      <c r="A306" s="76">
        <v>15</v>
      </c>
      <c r="B306" s="77" t="s">
        <v>76</v>
      </c>
      <c r="C306" s="77" t="s">
        <v>978</v>
      </c>
      <c r="D306" s="77" t="s">
        <v>979</v>
      </c>
      <c r="E306" s="29">
        <v>2017</v>
      </c>
      <c r="F306" s="77" t="s">
        <v>980</v>
      </c>
      <c r="G306" s="78" t="s">
        <v>981</v>
      </c>
      <c r="H306" s="79">
        <v>1592.53</v>
      </c>
      <c r="I306" s="79">
        <v>1102.5</v>
      </c>
      <c r="J306" s="79"/>
      <c r="K306" s="79"/>
      <c r="L306" s="79"/>
      <c r="M306" s="79">
        <v>490.03</v>
      </c>
      <c r="N306" s="80"/>
      <c r="O306" s="47">
        <v>137.8125</v>
      </c>
      <c r="P306" s="29" t="s">
        <v>666</v>
      </c>
      <c r="Q306" s="29"/>
    </row>
    <row r="307" s="16" customFormat="1" ht="24" spans="1:17">
      <c r="A307" s="76">
        <v>16</v>
      </c>
      <c r="B307" s="77" t="s">
        <v>76</v>
      </c>
      <c r="C307" s="77" t="s">
        <v>982</v>
      </c>
      <c r="D307" s="77" t="s">
        <v>983</v>
      </c>
      <c r="E307" s="29">
        <v>2017</v>
      </c>
      <c r="F307" s="77" t="s">
        <v>65</v>
      </c>
      <c r="G307" s="78" t="s">
        <v>984</v>
      </c>
      <c r="H307" s="79">
        <v>737.64</v>
      </c>
      <c r="I307" s="79">
        <v>516.32</v>
      </c>
      <c r="J307" s="79"/>
      <c r="K307" s="79"/>
      <c r="L307" s="79"/>
      <c r="M307" s="79">
        <v>221.32</v>
      </c>
      <c r="N307" s="80"/>
      <c r="O307" s="47">
        <v>64.54</v>
      </c>
      <c r="P307" s="29" t="s">
        <v>666</v>
      </c>
      <c r="Q307" s="29"/>
    </row>
    <row r="308" s="16" customFormat="1" ht="45" spans="1:17">
      <c r="A308" s="76">
        <v>17</v>
      </c>
      <c r="B308" s="77" t="s">
        <v>76</v>
      </c>
      <c r="C308" s="77" t="s">
        <v>985</v>
      </c>
      <c r="D308" s="77" t="s">
        <v>986</v>
      </c>
      <c r="E308" s="29">
        <v>2017</v>
      </c>
      <c r="F308" s="77" t="s">
        <v>987</v>
      </c>
      <c r="G308" s="78" t="s">
        <v>988</v>
      </c>
      <c r="H308" s="79">
        <v>500</v>
      </c>
      <c r="I308" s="79">
        <v>350</v>
      </c>
      <c r="J308" s="79"/>
      <c r="K308" s="79"/>
      <c r="L308" s="79"/>
      <c r="M308" s="79">
        <v>150</v>
      </c>
      <c r="N308" s="80"/>
      <c r="O308" s="47">
        <v>43.75</v>
      </c>
      <c r="P308" s="29" t="s">
        <v>666</v>
      </c>
      <c r="Q308" s="29"/>
    </row>
    <row r="309" s="16" customFormat="1" ht="36" spans="1:17">
      <c r="A309" s="76">
        <v>18</v>
      </c>
      <c r="B309" s="77" t="s">
        <v>76</v>
      </c>
      <c r="C309" s="77" t="s">
        <v>989</v>
      </c>
      <c r="D309" s="77" t="s">
        <v>990</v>
      </c>
      <c r="E309" s="29">
        <v>2017</v>
      </c>
      <c r="F309" s="77" t="s">
        <v>991</v>
      </c>
      <c r="G309" s="78" t="s">
        <v>992</v>
      </c>
      <c r="H309" s="79">
        <v>983</v>
      </c>
      <c r="I309" s="79">
        <v>688.1</v>
      </c>
      <c r="J309" s="79"/>
      <c r="K309" s="79"/>
      <c r="L309" s="79"/>
      <c r="M309" s="79">
        <v>294.9</v>
      </c>
      <c r="N309" s="80"/>
      <c r="O309" s="47">
        <v>86.0125</v>
      </c>
      <c r="P309" s="29" t="s">
        <v>666</v>
      </c>
      <c r="Q309" s="29"/>
    </row>
    <row r="310" s="16" customFormat="1" ht="24" spans="1:17">
      <c r="A310" s="76">
        <v>19</v>
      </c>
      <c r="B310" s="77" t="s">
        <v>76</v>
      </c>
      <c r="C310" s="77" t="s">
        <v>993</v>
      </c>
      <c r="D310" s="77" t="s">
        <v>994</v>
      </c>
      <c r="E310" s="29">
        <v>2017</v>
      </c>
      <c r="F310" s="77" t="s">
        <v>256</v>
      </c>
      <c r="G310" s="78" t="s">
        <v>995</v>
      </c>
      <c r="H310" s="79">
        <v>95.98</v>
      </c>
      <c r="I310" s="79">
        <v>67.2</v>
      </c>
      <c r="J310" s="79"/>
      <c r="K310" s="79"/>
      <c r="L310" s="79"/>
      <c r="M310" s="79">
        <v>28.78</v>
      </c>
      <c r="N310" s="80"/>
      <c r="O310" s="47">
        <v>8.4</v>
      </c>
      <c r="P310" s="29" t="s">
        <v>666</v>
      </c>
      <c r="Q310" s="29"/>
    </row>
    <row r="311" s="16" customFormat="1" ht="24" spans="1:17">
      <c r="A311" s="76">
        <v>20</v>
      </c>
      <c r="B311" s="77" t="s">
        <v>76</v>
      </c>
      <c r="C311" s="77" t="s">
        <v>996</v>
      </c>
      <c r="D311" s="77" t="s">
        <v>997</v>
      </c>
      <c r="E311" s="29">
        <v>2017</v>
      </c>
      <c r="F311" s="77" t="s">
        <v>246</v>
      </c>
      <c r="G311" s="78" t="s">
        <v>998</v>
      </c>
      <c r="H311" s="79">
        <v>999.78</v>
      </c>
      <c r="I311" s="79">
        <v>999.78</v>
      </c>
      <c r="J311" s="79"/>
      <c r="K311" s="79"/>
      <c r="L311" s="79"/>
      <c r="M311" s="79"/>
      <c r="N311" s="79"/>
      <c r="O311" s="47">
        <v>124.9725</v>
      </c>
      <c r="P311" s="29" t="s">
        <v>666</v>
      </c>
      <c r="Q311" s="29"/>
    </row>
    <row r="312" s="16" customFormat="1" ht="24" spans="1:17">
      <c r="A312" s="76">
        <v>21</v>
      </c>
      <c r="B312" s="77" t="s">
        <v>76</v>
      </c>
      <c r="C312" s="77" t="s">
        <v>999</v>
      </c>
      <c r="D312" s="77" t="s">
        <v>997</v>
      </c>
      <c r="E312" s="29">
        <v>2017</v>
      </c>
      <c r="F312" s="77" t="s">
        <v>256</v>
      </c>
      <c r="G312" s="78" t="s">
        <v>1000</v>
      </c>
      <c r="H312" s="79">
        <v>999.93</v>
      </c>
      <c r="I312" s="79">
        <v>999.93</v>
      </c>
      <c r="J312" s="79"/>
      <c r="K312" s="79"/>
      <c r="L312" s="79"/>
      <c r="M312" s="79"/>
      <c r="N312" s="79"/>
      <c r="O312" s="47">
        <v>124.99125</v>
      </c>
      <c r="P312" s="29" t="s">
        <v>666</v>
      </c>
      <c r="Q312" s="29"/>
    </row>
    <row r="313" s="16" customFormat="1" ht="24" spans="1:17">
      <c r="A313" s="76">
        <v>22</v>
      </c>
      <c r="B313" s="77" t="s">
        <v>76</v>
      </c>
      <c r="C313" s="77" t="s">
        <v>1001</v>
      </c>
      <c r="D313" s="77" t="s">
        <v>997</v>
      </c>
      <c r="E313" s="29">
        <v>2017</v>
      </c>
      <c r="F313" s="77" t="s">
        <v>1002</v>
      </c>
      <c r="G313" s="78" t="s">
        <v>1003</v>
      </c>
      <c r="H313" s="79">
        <v>999.62</v>
      </c>
      <c r="I313" s="79">
        <v>999.62</v>
      </c>
      <c r="J313" s="79"/>
      <c r="K313" s="79"/>
      <c r="L313" s="79"/>
      <c r="M313" s="79"/>
      <c r="N313" s="79"/>
      <c r="O313" s="47">
        <v>124.9525</v>
      </c>
      <c r="P313" s="29" t="s">
        <v>666</v>
      </c>
      <c r="Q313" s="29"/>
    </row>
    <row r="314" s="16" customFormat="1" ht="24" spans="1:17">
      <c r="A314" s="76">
        <v>23</v>
      </c>
      <c r="B314" s="77" t="s">
        <v>76</v>
      </c>
      <c r="C314" s="77" t="s">
        <v>1004</v>
      </c>
      <c r="D314" s="77" t="s">
        <v>997</v>
      </c>
      <c r="E314" s="29">
        <v>2017</v>
      </c>
      <c r="F314" s="77" t="s">
        <v>1005</v>
      </c>
      <c r="G314" s="78" t="s">
        <v>1006</v>
      </c>
      <c r="H314" s="79">
        <v>11196.38</v>
      </c>
      <c r="I314" s="79">
        <v>11196.38</v>
      </c>
      <c r="J314" s="79"/>
      <c r="K314" s="79"/>
      <c r="L314" s="79"/>
      <c r="M314" s="79"/>
      <c r="N314" s="79"/>
      <c r="O314" s="47">
        <v>1399.5475</v>
      </c>
      <c r="P314" s="29" t="s">
        <v>666</v>
      </c>
      <c r="Q314" s="29"/>
    </row>
    <row r="315" s="16" customFormat="1" ht="24" spans="1:17">
      <c r="A315" s="76">
        <v>24</v>
      </c>
      <c r="B315" s="77" t="s">
        <v>76</v>
      </c>
      <c r="C315" s="77" t="s">
        <v>239</v>
      </c>
      <c r="D315" s="77" t="s">
        <v>240</v>
      </c>
      <c r="E315" s="29">
        <v>2017</v>
      </c>
      <c r="F315" s="77" t="s">
        <v>241</v>
      </c>
      <c r="G315" s="78" t="s">
        <v>242</v>
      </c>
      <c r="H315" s="79">
        <v>429</v>
      </c>
      <c r="I315" s="79">
        <v>300</v>
      </c>
      <c r="J315" s="79"/>
      <c r="K315" s="79"/>
      <c r="L315" s="79"/>
      <c r="M315" s="79">
        <v>129</v>
      </c>
      <c r="N315" s="79"/>
      <c r="O315" s="45" t="s">
        <v>243</v>
      </c>
      <c r="P315" s="29" t="s">
        <v>120</v>
      </c>
      <c r="Q315" s="29"/>
    </row>
    <row r="316" s="16" customFormat="1" ht="24" spans="1:17">
      <c r="A316" s="76">
        <v>25</v>
      </c>
      <c r="B316" s="77" t="s">
        <v>76</v>
      </c>
      <c r="C316" s="77" t="s">
        <v>244</v>
      </c>
      <c r="D316" s="77" t="s">
        <v>245</v>
      </c>
      <c r="E316" s="29">
        <v>2017</v>
      </c>
      <c r="F316" s="77" t="s">
        <v>246</v>
      </c>
      <c r="G316" s="78" t="s">
        <v>247</v>
      </c>
      <c r="H316" s="79">
        <v>429</v>
      </c>
      <c r="I316" s="79">
        <v>300</v>
      </c>
      <c r="J316" s="79"/>
      <c r="K316" s="79"/>
      <c r="L316" s="79"/>
      <c r="M316" s="79">
        <v>129</v>
      </c>
      <c r="N316" s="79"/>
      <c r="O316" s="45" t="s">
        <v>248</v>
      </c>
      <c r="P316" s="29" t="s">
        <v>120</v>
      </c>
      <c r="Q316" s="29"/>
    </row>
    <row r="317" s="16" customFormat="1" ht="33.75" spans="1:17">
      <c r="A317" s="76">
        <v>26</v>
      </c>
      <c r="B317" s="77" t="s">
        <v>76</v>
      </c>
      <c r="C317" s="77" t="s">
        <v>249</v>
      </c>
      <c r="D317" s="77" t="s">
        <v>250</v>
      </c>
      <c r="E317" s="29">
        <v>2017</v>
      </c>
      <c r="F317" s="77" t="s">
        <v>251</v>
      </c>
      <c r="G317" s="78" t="s">
        <v>252</v>
      </c>
      <c r="H317" s="79">
        <v>429</v>
      </c>
      <c r="I317" s="79">
        <v>300</v>
      </c>
      <c r="J317" s="79"/>
      <c r="K317" s="79"/>
      <c r="L317" s="79"/>
      <c r="M317" s="79">
        <v>129</v>
      </c>
      <c r="N317" s="79"/>
      <c r="O317" s="45" t="s">
        <v>253</v>
      </c>
      <c r="P317" s="29" t="s">
        <v>120</v>
      </c>
      <c r="Q317" s="29"/>
    </row>
    <row r="318" s="16" customFormat="1" ht="24" spans="1:17">
      <c r="A318" s="76">
        <v>27</v>
      </c>
      <c r="B318" s="77" t="s">
        <v>76</v>
      </c>
      <c r="C318" s="77" t="s">
        <v>254</v>
      </c>
      <c r="D318" s="77" t="s">
        <v>255</v>
      </c>
      <c r="E318" s="29">
        <v>2017</v>
      </c>
      <c r="F318" s="77" t="s">
        <v>256</v>
      </c>
      <c r="G318" s="78" t="s">
        <v>257</v>
      </c>
      <c r="H318" s="79">
        <v>429</v>
      </c>
      <c r="I318" s="79">
        <v>300</v>
      </c>
      <c r="J318" s="79"/>
      <c r="K318" s="79"/>
      <c r="L318" s="79"/>
      <c r="M318" s="79">
        <v>129</v>
      </c>
      <c r="N318" s="80"/>
      <c r="O318" s="45" t="s">
        <v>258</v>
      </c>
      <c r="P318" s="29" t="s">
        <v>120</v>
      </c>
      <c r="Q318" s="29"/>
    </row>
    <row r="319" s="16" customFormat="1" ht="24" spans="1:17">
      <c r="A319" s="76">
        <v>28</v>
      </c>
      <c r="B319" s="77" t="s">
        <v>76</v>
      </c>
      <c r="C319" s="77" t="s">
        <v>259</v>
      </c>
      <c r="D319" s="77" t="s">
        <v>260</v>
      </c>
      <c r="E319" s="29">
        <v>2017</v>
      </c>
      <c r="F319" s="77" t="s">
        <v>233</v>
      </c>
      <c r="G319" s="78" t="s">
        <v>261</v>
      </c>
      <c r="H319" s="79">
        <v>429</v>
      </c>
      <c r="I319" s="79">
        <v>300</v>
      </c>
      <c r="J319" s="79"/>
      <c r="K319" s="79"/>
      <c r="L319" s="79"/>
      <c r="M319" s="79">
        <v>129</v>
      </c>
      <c r="N319" s="80"/>
      <c r="O319" s="45" t="s">
        <v>262</v>
      </c>
      <c r="P319" s="29" t="s">
        <v>120</v>
      </c>
      <c r="Q319" s="29"/>
    </row>
    <row r="320" s="16" customFormat="1" ht="24" spans="1:17">
      <c r="A320" s="76">
        <v>29</v>
      </c>
      <c r="B320" s="77" t="s">
        <v>76</v>
      </c>
      <c r="C320" s="77" t="s">
        <v>1007</v>
      </c>
      <c r="D320" s="77" t="s">
        <v>1008</v>
      </c>
      <c r="E320" s="29">
        <v>2017</v>
      </c>
      <c r="F320" s="77" t="s">
        <v>516</v>
      </c>
      <c r="G320" s="78" t="s">
        <v>1009</v>
      </c>
      <c r="H320" s="79">
        <v>429</v>
      </c>
      <c r="I320" s="79">
        <v>300</v>
      </c>
      <c r="J320" s="79"/>
      <c r="K320" s="79"/>
      <c r="L320" s="79"/>
      <c r="M320" s="79">
        <v>129</v>
      </c>
      <c r="N320" s="80"/>
      <c r="O320" s="45" t="s">
        <v>1010</v>
      </c>
      <c r="P320" s="29" t="s">
        <v>666</v>
      </c>
      <c r="Q320" s="29"/>
    </row>
    <row r="321" s="16" customFormat="1" ht="45" spans="1:17">
      <c r="A321" s="76">
        <v>30</v>
      </c>
      <c r="B321" s="77" t="s">
        <v>76</v>
      </c>
      <c r="C321" s="77" t="s">
        <v>263</v>
      </c>
      <c r="D321" s="77" t="s">
        <v>264</v>
      </c>
      <c r="E321" s="29">
        <v>2017</v>
      </c>
      <c r="F321" s="77" t="s">
        <v>265</v>
      </c>
      <c r="G321" s="78" t="s">
        <v>266</v>
      </c>
      <c r="H321" s="79">
        <v>300</v>
      </c>
      <c r="I321" s="79">
        <v>300</v>
      </c>
      <c r="J321" s="79"/>
      <c r="K321" s="79"/>
      <c r="L321" s="79"/>
      <c r="M321" s="79"/>
      <c r="N321" s="79"/>
      <c r="O321" s="45" t="s">
        <v>267</v>
      </c>
      <c r="P321" s="29" t="s">
        <v>120</v>
      </c>
      <c r="Q321" s="29"/>
    </row>
    <row r="322" s="16" customFormat="1" ht="24" spans="1:17">
      <c r="A322" s="76">
        <v>31</v>
      </c>
      <c r="B322" s="77" t="s">
        <v>76</v>
      </c>
      <c r="C322" s="77" t="s">
        <v>268</v>
      </c>
      <c r="D322" s="77" t="s">
        <v>269</v>
      </c>
      <c r="E322" s="29">
        <v>2017</v>
      </c>
      <c r="F322" s="77" t="s">
        <v>270</v>
      </c>
      <c r="G322" s="78" t="s">
        <v>271</v>
      </c>
      <c r="H322" s="79">
        <v>429</v>
      </c>
      <c r="I322" s="79">
        <v>300</v>
      </c>
      <c r="J322" s="79"/>
      <c r="K322" s="79"/>
      <c r="L322" s="79"/>
      <c r="M322" s="79">
        <v>129</v>
      </c>
      <c r="N322" s="80"/>
      <c r="O322" s="45" t="s">
        <v>272</v>
      </c>
      <c r="P322" s="29" t="s">
        <v>120</v>
      </c>
      <c r="Q322" s="29"/>
    </row>
    <row r="323" s="16" customFormat="1" ht="24" spans="1:17">
      <c r="A323" s="76">
        <v>32</v>
      </c>
      <c r="B323" s="77" t="s">
        <v>76</v>
      </c>
      <c r="C323" s="77" t="s">
        <v>1011</v>
      </c>
      <c r="D323" s="77" t="s">
        <v>294</v>
      </c>
      <c r="E323" s="29">
        <v>2017</v>
      </c>
      <c r="F323" s="77" t="s">
        <v>1002</v>
      </c>
      <c r="G323" s="78" t="s">
        <v>1012</v>
      </c>
      <c r="H323" s="79">
        <v>429</v>
      </c>
      <c r="I323" s="79">
        <v>300</v>
      </c>
      <c r="J323" s="79"/>
      <c r="K323" s="79"/>
      <c r="L323" s="79"/>
      <c r="M323" s="79">
        <v>129</v>
      </c>
      <c r="N323" s="80"/>
      <c r="O323" s="45" t="s">
        <v>1013</v>
      </c>
      <c r="P323" s="29" t="s">
        <v>666</v>
      </c>
      <c r="Q323" s="29"/>
    </row>
    <row r="324" s="16" customFormat="1" ht="24" spans="1:17">
      <c r="A324" s="76">
        <v>33</v>
      </c>
      <c r="B324" s="77" t="s">
        <v>76</v>
      </c>
      <c r="C324" s="77" t="s">
        <v>1014</v>
      </c>
      <c r="D324" s="77" t="s">
        <v>1015</v>
      </c>
      <c r="E324" s="29">
        <v>2017</v>
      </c>
      <c r="F324" s="77" t="s">
        <v>65</v>
      </c>
      <c r="G324" s="78" t="s">
        <v>1016</v>
      </c>
      <c r="H324" s="79">
        <v>429</v>
      </c>
      <c r="I324" s="79">
        <v>300</v>
      </c>
      <c r="J324" s="79"/>
      <c r="K324" s="79"/>
      <c r="L324" s="79"/>
      <c r="M324" s="79">
        <v>129</v>
      </c>
      <c r="N324" s="80"/>
      <c r="O324" s="45" t="s">
        <v>1017</v>
      </c>
      <c r="P324" s="29" t="s">
        <v>666</v>
      </c>
      <c r="Q324" s="29"/>
    </row>
    <row r="325" s="16" customFormat="1" ht="56.25" spans="1:17">
      <c r="A325" s="76">
        <v>34</v>
      </c>
      <c r="B325" s="77" t="s">
        <v>76</v>
      </c>
      <c r="C325" s="76" t="s">
        <v>273</v>
      </c>
      <c r="D325" s="77" t="s">
        <v>78</v>
      </c>
      <c r="E325" s="29">
        <v>2017</v>
      </c>
      <c r="F325" s="77" t="s">
        <v>79</v>
      </c>
      <c r="G325" s="78" t="s">
        <v>274</v>
      </c>
      <c r="H325" s="79">
        <v>6927.01</v>
      </c>
      <c r="I325" s="79">
        <v>4927.01</v>
      </c>
      <c r="J325" s="79"/>
      <c r="K325" s="79"/>
      <c r="L325" s="79"/>
      <c r="M325" s="79">
        <v>2000</v>
      </c>
      <c r="N325" s="80"/>
      <c r="O325" s="45">
        <v>328.467333333333</v>
      </c>
      <c r="P325" s="29" t="s">
        <v>120</v>
      </c>
      <c r="Q325" s="29"/>
    </row>
    <row r="326" s="16" customFormat="1" ht="45" customHeight="1" spans="1:17">
      <c r="A326" s="76">
        <v>35</v>
      </c>
      <c r="B326" s="77" t="s">
        <v>76</v>
      </c>
      <c r="C326" s="76" t="s">
        <v>77</v>
      </c>
      <c r="D326" s="77" t="s">
        <v>78</v>
      </c>
      <c r="E326" s="29">
        <v>2017</v>
      </c>
      <c r="F326" s="77" t="s">
        <v>79</v>
      </c>
      <c r="G326" s="78" t="s">
        <v>80</v>
      </c>
      <c r="H326" s="79">
        <v>1979.3</v>
      </c>
      <c r="I326" s="79">
        <v>1979.3</v>
      </c>
      <c r="J326" s="79"/>
      <c r="K326" s="79"/>
      <c r="L326" s="79"/>
      <c r="M326" s="79"/>
      <c r="N326" s="79"/>
      <c r="O326" s="45">
        <v>131.953333333333</v>
      </c>
      <c r="P326" s="31" t="s">
        <v>30</v>
      </c>
      <c r="Q326" s="29"/>
    </row>
    <row r="327" s="16" customFormat="1" ht="62" customHeight="1" spans="1:17">
      <c r="A327" s="76">
        <v>36</v>
      </c>
      <c r="B327" s="77" t="s">
        <v>76</v>
      </c>
      <c r="C327" s="77" t="s">
        <v>275</v>
      </c>
      <c r="D327" s="77" t="s">
        <v>276</v>
      </c>
      <c r="E327" s="29">
        <v>2018</v>
      </c>
      <c r="F327" s="81" t="s">
        <v>277</v>
      </c>
      <c r="G327" s="81" t="s">
        <v>278</v>
      </c>
      <c r="H327" s="79">
        <v>5000</v>
      </c>
      <c r="I327" s="79">
        <v>5000</v>
      </c>
      <c r="J327" s="79"/>
      <c r="K327" s="79"/>
      <c r="L327" s="79"/>
      <c r="M327" s="79"/>
      <c r="N327" s="79"/>
      <c r="O327" s="47">
        <v>625</v>
      </c>
      <c r="P327" s="29" t="s">
        <v>120</v>
      </c>
      <c r="Q327" s="29"/>
    </row>
    <row r="328" s="16" customFormat="1" ht="94.5" spans="1:17">
      <c r="A328" s="76">
        <v>37</v>
      </c>
      <c r="B328" s="77" t="s">
        <v>76</v>
      </c>
      <c r="C328" s="77" t="s">
        <v>279</v>
      </c>
      <c r="D328" s="73" t="s">
        <v>276</v>
      </c>
      <c r="E328" s="29">
        <v>2018</v>
      </c>
      <c r="F328" s="82" t="s">
        <v>280</v>
      </c>
      <c r="G328" s="81" t="s">
        <v>281</v>
      </c>
      <c r="H328" s="79">
        <v>2200</v>
      </c>
      <c r="I328" s="79">
        <v>2200</v>
      </c>
      <c r="J328" s="79"/>
      <c r="K328" s="79"/>
      <c r="L328" s="79"/>
      <c r="M328" s="79"/>
      <c r="N328" s="79"/>
      <c r="O328" s="47">
        <v>275</v>
      </c>
      <c r="P328" s="29" t="s">
        <v>120</v>
      </c>
      <c r="Q328" s="29"/>
    </row>
    <row r="329" s="16" customFormat="1" ht="25" customHeight="1" spans="1:17">
      <c r="A329" s="76">
        <v>38</v>
      </c>
      <c r="B329" s="77" t="s">
        <v>76</v>
      </c>
      <c r="C329" s="83" t="s">
        <v>282</v>
      </c>
      <c r="D329" s="73" t="s">
        <v>283</v>
      </c>
      <c r="E329" s="29">
        <v>2018</v>
      </c>
      <c r="F329" s="84" t="s">
        <v>284</v>
      </c>
      <c r="G329" s="78" t="s">
        <v>285</v>
      </c>
      <c r="H329" s="79">
        <v>1326.85</v>
      </c>
      <c r="I329" s="79">
        <v>1326.85</v>
      </c>
      <c r="J329" s="79"/>
      <c r="K329" s="79"/>
      <c r="L329" s="79"/>
      <c r="M329" s="79"/>
      <c r="N329" s="79"/>
      <c r="O329" s="47">
        <v>165.85625</v>
      </c>
      <c r="P329" s="29" t="s">
        <v>120</v>
      </c>
      <c r="Q329" s="29"/>
    </row>
    <row r="330" s="16" customFormat="1" ht="91" customHeight="1" spans="1:17">
      <c r="A330" s="76">
        <v>39</v>
      </c>
      <c r="B330" s="77" t="s">
        <v>76</v>
      </c>
      <c r="C330" s="83" t="s">
        <v>286</v>
      </c>
      <c r="D330" s="73" t="s">
        <v>287</v>
      </c>
      <c r="E330" s="29">
        <v>2018</v>
      </c>
      <c r="F330" s="84" t="s">
        <v>288</v>
      </c>
      <c r="G330" s="78" t="s">
        <v>1397</v>
      </c>
      <c r="H330" s="79">
        <v>700</v>
      </c>
      <c r="I330" s="79">
        <v>700</v>
      </c>
      <c r="J330" s="79"/>
      <c r="K330" s="79"/>
      <c r="L330" s="79"/>
      <c r="M330" s="79"/>
      <c r="N330" s="79"/>
      <c r="O330" s="47">
        <v>87.5</v>
      </c>
      <c r="P330" s="29" t="s">
        <v>120</v>
      </c>
      <c r="Q330" s="29"/>
    </row>
    <row r="331" s="16" customFormat="1" ht="24" spans="1:17">
      <c r="A331" s="76">
        <v>40</v>
      </c>
      <c r="B331" s="77" t="s">
        <v>76</v>
      </c>
      <c r="C331" s="83" t="s">
        <v>290</v>
      </c>
      <c r="D331" s="73" t="s">
        <v>255</v>
      </c>
      <c r="E331" s="29">
        <v>2018</v>
      </c>
      <c r="F331" s="84" t="s">
        <v>291</v>
      </c>
      <c r="G331" s="78" t="s">
        <v>292</v>
      </c>
      <c r="H331" s="79">
        <v>599.83</v>
      </c>
      <c r="I331" s="79">
        <v>599.83</v>
      </c>
      <c r="J331" s="79"/>
      <c r="K331" s="79"/>
      <c r="L331" s="79"/>
      <c r="M331" s="79"/>
      <c r="N331" s="79"/>
      <c r="O331" s="47">
        <v>74.97875</v>
      </c>
      <c r="P331" s="29" t="s">
        <v>120</v>
      </c>
      <c r="Q331" s="29"/>
    </row>
    <row r="332" s="16" customFormat="1" ht="31.5" spans="1:17">
      <c r="A332" s="76">
        <v>41</v>
      </c>
      <c r="B332" s="77" t="s">
        <v>76</v>
      </c>
      <c r="C332" s="83" t="s">
        <v>293</v>
      </c>
      <c r="D332" s="73" t="s">
        <v>294</v>
      </c>
      <c r="E332" s="29">
        <v>2018</v>
      </c>
      <c r="F332" s="85" t="s">
        <v>295</v>
      </c>
      <c r="G332" s="81" t="s">
        <v>1398</v>
      </c>
      <c r="H332" s="79">
        <v>878.99</v>
      </c>
      <c r="I332" s="79">
        <v>878.99</v>
      </c>
      <c r="J332" s="79"/>
      <c r="K332" s="79"/>
      <c r="L332" s="79"/>
      <c r="M332" s="79"/>
      <c r="N332" s="79"/>
      <c r="O332" s="47">
        <v>109.87375</v>
      </c>
      <c r="P332" s="29" t="s">
        <v>120</v>
      </c>
      <c r="Q332" s="29"/>
    </row>
    <row r="333" s="16" customFormat="1" ht="24" spans="1:17">
      <c r="A333" s="76">
        <v>42</v>
      </c>
      <c r="B333" s="77" t="s">
        <v>76</v>
      </c>
      <c r="C333" s="83" t="s">
        <v>297</v>
      </c>
      <c r="D333" s="73" t="s">
        <v>298</v>
      </c>
      <c r="E333" s="29">
        <v>2018</v>
      </c>
      <c r="F333" s="84" t="s">
        <v>299</v>
      </c>
      <c r="G333" s="78" t="s">
        <v>300</v>
      </c>
      <c r="H333" s="79">
        <v>200</v>
      </c>
      <c r="I333" s="79">
        <v>200</v>
      </c>
      <c r="J333" s="79"/>
      <c r="K333" s="79"/>
      <c r="L333" s="79"/>
      <c r="M333" s="79"/>
      <c r="N333" s="79"/>
      <c r="O333" s="47">
        <v>25</v>
      </c>
      <c r="P333" s="29" t="s">
        <v>120</v>
      </c>
      <c r="Q333" s="29"/>
    </row>
    <row r="334" s="16" customFormat="1" ht="36" spans="1:17">
      <c r="A334" s="76">
        <v>43</v>
      </c>
      <c r="B334" s="77" t="s">
        <v>76</v>
      </c>
      <c r="C334" s="83" t="s">
        <v>301</v>
      </c>
      <c r="D334" s="73" t="s">
        <v>298</v>
      </c>
      <c r="E334" s="29">
        <v>2018</v>
      </c>
      <c r="F334" s="86" t="s">
        <v>302</v>
      </c>
      <c r="G334" s="78" t="s">
        <v>303</v>
      </c>
      <c r="H334" s="79">
        <v>500</v>
      </c>
      <c r="I334" s="79">
        <v>500</v>
      </c>
      <c r="J334" s="79"/>
      <c r="K334" s="79"/>
      <c r="L334" s="79"/>
      <c r="M334" s="79"/>
      <c r="N334" s="79"/>
      <c r="O334" s="47">
        <v>62.5</v>
      </c>
      <c r="P334" s="29" t="s">
        <v>120</v>
      </c>
      <c r="Q334" s="29"/>
    </row>
    <row r="335" s="16" customFormat="1" ht="24" spans="1:17">
      <c r="A335" s="76">
        <v>44</v>
      </c>
      <c r="B335" s="77" t="s">
        <v>76</v>
      </c>
      <c r="C335" s="83" t="s">
        <v>304</v>
      </c>
      <c r="D335" s="73" t="s">
        <v>305</v>
      </c>
      <c r="E335" s="29">
        <v>2018</v>
      </c>
      <c r="F335" s="84" t="s">
        <v>306</v>
      </c>
      <c r="G335" s="78" t="s">
        <v>307</v>
      </c>
      <c r="H335" s="79">
        <v>230</v>
      </c>
      <c r="I335" s="79">
        <v>230</v>
      </c>
      <c r="J335" s="79"/>
      <c r="K335" s="79"/>
      <c r="L335" s="79"/>
      <c r="M335" s="79"/>
      <c r="N335" s="79"/>
      <c r="O335" s="47">
        <v>28.75</v>
      </c>
      <c r="P335" s="29" t="s">
        <v>120</v>
      </c>
      <c r="Q335" s="29"/>
    </row>
    <row r="336" s="16" customFormat="1" ht="24" spans="1:17">
      <c r="A336" s="76">
        <v>45</v>
      </c>
      <c r="B336" s="77" t="s">
        <v>76</v>
      </c>
      <c r="C336" s="83" t="s">
        <v>308</v>
      </c>
      <c r="D336" s="73" t="s">
        <v>309</v>
      </c>
      <c r="E336" s="29">
        <v>2018</v>
      </c>
      <c r="F336" s="84" t="s">
        <v>310</v>
      </c>
      <c r="G336" s="78" t="s">
        <v>311</v>
      </c>
      <c r="H336" s="79">
        <v>476</v>
      </c>
      <c r="I336" s="79">
        <v>476</v>
      </c>
      <c r="J336" s="79"/>
      <c r="K336" s="79"/>
      <c r="L336" s="79"/>
      <c r="M336" s="79"/>
      <c r="N336" s="79"/>
      <c r="O336" s="47">
        <v>59.5</v>
      </c>
      <c r="P336" s="29" t="s">
        <v>120</v>
      </c>
      <c r="Q336" s="29"/>
    </row>
    <row r="337" s="16" customFormat="1" ht="33.75" spans="1:17">
      <c r="A337" s="76">
        <v>46</v>
      </c>
      <c r="B337" s="77" t="s">
        <v>76</v>
      </c>
      <c r="C337" s="83" t="s">
        <v>312</v>
      </c>
      <c r="D337" s="73" t="s">
        <v>245</v>
      </c>
      <c r="E337" s="29">
        <v>2018</v>
      </c>
      <c r="F337" s="84" t="s">
        <v>313</v>
      </c>
      <c r="G337" s="78" t="s">
        <v>314</v>
      </c>
      <c r="H337" s="79">
        <v>400</v>
      </c>
      <c r="I337" s="79">
        <v>400</v>
      </c>
      <c r="J337" s="79"/>
      <c r="K337" s="79"/>
      <c r="L337" s="79"/>
      <c r="M337" s="79"/>
      <c r="N337" s="79"/>
      <c r="O337" s="47">
        <v>50</v>
      </c>
      <c r="P337" s="29" t="s">
        <v>120</v>
      </c>
      <c r="Q337" s="29"/>
    </row>
    <row r="338" s="16" customFormat="1" ht="33.75" spans="1:17">
      <c r="A338" s="76">
        <v>47</v>
      </c>
      <c r="B338" s="77" t="s">
        <v>76</v>
      </c>
      <c r="C338" s="83" t="s">
        <v>531</v>
      </c>
      <c r="D338" s="73" t="s">
        <v>283</v>
      </c>
      <c r="E338" s="29">
        <v>2018</v>
      </c>
      <c r="F338" s="84" t="s">
        <v>284</v>
      </c>
      <c r="G338" s="78" t="s">
        <v>532</v>
      </c>
      <c r="H338" s="79">
        <v>1997.47</v>
      </c>
      <c r="I338" s="79">
        <v>1997.47</v>
      </c>
      <c r="J338" s="79"/>
      <c r="K338" s="79"/>
      <c r="L338" s="79"/>
      <c r="M338" s="79"/>
      <c r="N338" s="79"/>
      <c r="O338" s="47">
        <v>249.68375</v>
      </c>
      <c r="P338" s="29" t="s">
        <v>480</v>
      </c>
      <c r="Q338" s="29"/>
    </row>
    <row r="339" s="16" customFormat="1" ht="24" spans="1:17">
      <c r="A339" s="76">
        <v>48</v>
      </c>
      <c r="B339" s="77" t="s">
        <v>76</v>
      </c>
      <c r="C339" s="83" t="s">
        <v>533</v>
      </c>
      <c r="D339" s="73" t="s">
        <v>298</v>
      </c>
      <c r="E339" s="29">
        <v>2018</v>
      </c>
      <c r="F339" s="84" t="s">
        <v>534</v>
      </c>
      <c r="G339" s="78" t="s">
        <v>535</v>
      </c>
      <c r="H339" s="79">
        <v>199.98</v>
      </c>
      <c r="I339" s="79">
        <v>199.98</v>
      </c>
      <c r="J339" s="79"/>
      <c r="K339" s="79"/>
      <c r="L339" s="79"/>
      <c r="M339" s="79"/>
      <c r="N339" s="79"/>
      <c r="O339" s="47">
        <v>24.9975</v>
      </c>
      <c r="P339" s="29" t="s">
        <v>480</v>
      </c>
      <c r="Q339" s="29"/>
    </row>
    <row r="340" s="16" customFormat="1" ht="24" spans="1:17">
      <c r="A340" s="76">
        <v>49</v>
      </c>
      <c r="B340" s="77" t="s">
        <v>76</v>
      </c>
      <c r="C340" s="83" t="s">
        <v>536</v>
      </c>
      <c r="D340" s="73" t="s">
        <v>298</v>
      </c>
      <c r="E340" s="29">
        <v>2018</v>
      </c>
      <c r="F340" s="84" t="s">
        <v>537</v>
      </c>
      <c r="G340" s="78" t="s">
        <v>538</v>
      </c>
      <c r="H340" s="79">
        <v>219.83</v>
      </c>
      <c r="I340" s="79">
        <v>219.83</v>
      </c>
      <c r="J340" s="79"/>
      <c r="K340" s="79"/>
      <c r="L340" s="79"/>
      <c r="M340" s="79"/>
      <c r="N340" s="79"/>
      <c r="O340" s="47">
        <v>27.47875</v>
      </c>
      <c r="P340" s="29" t="s">
        <v>480</v>
      </c>
      <c r="Q340" s="29"/>
    </row>
    <row r="341" s="16" customFormat="1" ht="24" spans="1:17">
      <c r="A341" s="76">
        <v>50</v>
      </c>
      <c r="B341" s="77" t="s">
        <v>76</v>
      </c>
      <c r="C341" s="83" t="s">
        <v>539</v>
      </c>
      <c r="D341" s="73" t="s">
        <v>255</v>
      </c>
      <c r="E341" s="29">
        <v>2018</v>
      </c>
      <c r="F341" s="84" t="s">
        <v>540</v>
      </c>
      <c r="G341" s="78" t="s">
        <v>541</v>
      </c>
      <c r="H341" s="79">
        <v>500.44</v>
      </c>
      <c r="I341" s="79">
        <v>500.44</v>
      </c>
      <c r="J341" s="79"/>
      <c r="K341" s="79"/>
      <c r="L341" s="79"/>
      <c r="M341" s="79"/>
      <c r="N341" s="79"/>
      <c r="O341" s="47">
        <v>62.555</v>
      </c>
      <c r="P341" s="29" t="s">
        <v>480</v>
      </c>
      <c r="Q341" s="29"/>
    </row>
    <row r="342" s="16" customFormat="1" ht="46" customHeight="1" spans="1:17">
      <c r="A342" s="76">
        <v>51</v>
      </c>
      <c r="B342" s="77" t="s">
        <v>76</v>
      </c>
      <c r="C342" s="83" t="s">
        <v>542</v>
      </c>
      <c r="D342" s="73" t="s">
        <v>543</v>
      </c>
      <c r="E342" s="29">
        <v>2018</v>
      </c>
      <c r="F342" s="84" t="s">
        <v>544</v>
      </c>
      <c r="G342" s="78" t="s">
        <v>545</v>
      </c>
      <c r="H342" s="79">
        <v>250</v>
      </c>
      <c r="I342" s="79">
        <v>250</v>
      </c>
      <c r="J342" s="79"/>
      <c r="K342" s="79"/>
      <c r="L342" s="79"/>
      <c r="M342" s="79"/>
      <c r="N342" s="79"/>
      <c r="O342" s="47">
        <v>31.25</v>
      </c>
      <c r="P342" s="29" t="s">
        <v>480</v>
      </c>
      <c r="Q342" s="29"/>
    </row>
    <row r="343" s="16" customFormat="1" ht="33.75" spans="1:17">
      <c r="A343" s="76">
        <v>52</v>
      </c>
      <c r="B343" s="77" t="s">
        <v>76</v>
      </c>
      <c r="C343" s="83" t="s">
        <v>1018</v>
      </c>
      <c r="D343" s="73" t="s">
        <v>1019</v>
      </c>
      <c r="E343" s="29">
        <v>2018</v>
      </c>
      <c r="F343" s="84" t="s">
        <v>1020</v>
      </c>
      <c r="G343" s="78" t="s">
        <v>1021</v>
      </c>
      <c r="H343" s="79">
        <v>949.63</v>
      </c>
      <c r="I343" s="79">
        <v>879</v>
      </c>
      <c r="J343" s="79"/>
      <c r="K343" s="79"/>
      <c r="L343" s="79"/>
      <c r="M343" s="79">
        <v>70.63</v>
      </c>
      <c r="N343" s="79"/>
      <c r="O343" s="47">
        <v>109.875</v>
      </c>
      <c r="P343" s="29" t="s">
        <v>666</v>
      </c>
      <c r="Q343" s="29"/>
    </row>
    <row r="344" s="16" customFormat="1" ht="33.75" spans="1:17">
      <c r="A344" s="76">
        <v>53</v>
      </c>
      <c r="B344" s="77" t="s">
        <v>76</v>
      </c>
      <c r="C344" s="83" t="s">
        <v>1022</v>
      </c>
      <c r="D344" s="73" t="s">
        <v>1019</v>
      </c>
      <c r="E344" s="29">
        <v>2018</v>
      </c>
      <c r="F344" s="84" t="s">
        <v>1020</v>
      </c>
      <c r="G344" s="78" t="s">
        <v>1023</v>
      </c>
      <c r="H344" s="79">
        <v>1407.16</v>
      </c>
      <c r="I344" s="79">
        <v>1342</v>
      </c>
      <c r="J344" s="79"/>
      <c r="K344" s="79"/>
      <c r="L344" s="79"/>
      <c r="M344" s="79">
        <v>65.16</v>
      </c>
      <c r="N344" s="79"/>
      <c r="O344" s="47">
        <v>167.75</v>
      </c>
      <c r="P344" s="29" t="s">
        <v>666</v>
      </c>
      <c r="Q344" s="29"/>
    </row>
    <row r="345" s="16" customFormat="1" ht="45" spans="1:17">
      <c r="A345" s="76">
        <v>54</v>
      </c>
      <c r="B345" s="77" t="s">
        <v>76</v>
      </c>
      <c r="C345" s="83" t="s">
        <v>1024</v>
      </c>
      <c r="D345" s="73" t="s">
        <v>260</v>
      </c>
      <c r="E345" s="29">
        <v>2018</v>
      </c>
      <c r="F345" s="84" t="s">
        <v>1025</v>
      </c>
      <c r="G345" s="78" t="s">
        <v>1026</v>
      </c>
      <c r="H345" s="79">
        <v>150</v>
      </c>
      <c r="I345" s="79">
        <v>150</v>
      </c>
      <c r="J345" s="79"/>
      <c r="K345" s="79"/>
      <c r="L345" s="79"/>
      <c r="M345" s="79"/>
      <c r="N345" s="79"/>
      <c r="O345" s="47">
        <v>18.75</v>
      </c>
      <c r="P345" s="29" t="s">
        <v>666</v>
      </c>
      <c r="Q345" s="29"/>
    </row>
    <row r="346" s="16" customFormat="1" ht="24" spans="1:17">
      <c r="A346" s="76">
        <v>55</v>
      </c>
      <c r="B346" s="77" t="s">
        <v>76</v>
      </c>
      <c r="C346" s="83" t="s">
        <v>1027</v>
      </c>
      <c r="D346" s="73" t="s">
        <v>1028</v>
      </c>
      <c r="E346" s="29">
        <v>2018</v>
      </c>
      <c r="F346" s="84" t="s">
        <v>270</v>
      </c>
      <c r="G346" s="78" t="s">
        <v>1029</v>
      </c>
      <c r="H346" s="79">
        <v>120</v>
      </c>
      <c r="I346" s="79">
        <v>120</v>
      </c>
      <c r="J346" s="79"/>
      <c r="K346" s="79"/>
      <c r="L346" s="79"/>
      <c r="M346" s="79"/>
      <c r="N346" s="79"/>
      <c r="O346" s="47">
        <v>15</v>
      </c>
      <c r="P346" s="29" t="s">
        <v>666</v>
      </c>
      <c r="Q346" s="29"/>
    </row>
    <row r="347" s="16" customFormat="1" ht="36" spans="1:17">
      <c r="A347" s="76">
        <v>56</v>
      </c>
      <c r="B347" s="77" t="s">
        <v>76</v>
      </c>
      <c r="C347" s="83" t="s">
        <v>1030</v>
      </c>
      <c r="D347" s="73" t="s">
        <v>245</v>
      </c>
      <c r="E347" s="29">
        <v>2018</v>
      </c>
      <c r="F347" s="84" t="s">
        <v>1031</v>
      </c>
      <c r="G347" s="78" t="s">
        <v>1032</v>
      </c>
      <c r="H347" s="79">
        <v>800</v>
      </c>
      <c r="I347" s="79">
        <v>800</v>
      </c>
      <c r="J347" s="79"/>
      <c r="K347" s="79"/>
      <c r="L347" s="79"/>
      <c r="M347" s="79"/>
      <c r="N347" s="79"/>
      <c r="O347" s="47">
        <v>100</v>
      </c>
      <c r="P347" s="29" t="s">
        <v>666</v>
      </c>
      <c r="Q347" s="29"/>
    </row>
    <row r="348" s="16" customFormat="1" ht="24" spans="1:17">
      <c r="A348" s="76">
        <v>57</v>
      </c>
      <c r="B348" s="77" t="s">
        <v>76</v>
      </c>
      <c r="C348" s="83" t="s">
        <v>1033</v>
      </c>
      <c r="D348" s="73" t="s">
        <v>255</v>
      </c>
      <c r="E348" s="29">
        <v>2018</v>
      </c>
      <c r="F348" s="84" t="s">
        <v>256</v>
      </c>
      <c r="G348" s="78" t="s">
        <v>1035</v>
      </c>
      <c r="H348" s="79">
        <v>419.71</v>
      </c>
      <c r="I348" s="79">
        <v>419.71</v>
      </c>
      <c r="J348" s="79"/>
      <c r="K348" s="79"/>
      <c r="L348" s="79"/>
      <c r="M348" s="79"/>
      <c r="N348" s="79"/>
      <c r="O348" s="47">
        <v>52.46375</v>
      </c>
      <c r="P348" s="29" t="s">
        <v>666</v>
      </c>
      <c r="Q348" s="29"/>
    </row>
    <row r="349" s="16" customFormat="1" ht="24" spans="1:17">
      <c r="A349" s="76">
        <v>58</v>
      </c>
      <c r="B349" s="77" t="s">
        <v>76</v>
      </c>
      <c r="C349" s="83" t="s">
        <v>1036</v>
      </c>
      <c r="D349" s="73" t="s">
        <v>1037</v>
      </c>
      <c r="E349" s="29">
        <v>2018</v>
      </c>
      <c r="F349" s="84" t="s">
        <v>1038</v>
      </c>
      <c r="G349" s="78" t="s">
        <v>1039</v>
      </c>
      <c r="H349" s="79">
        <v>597.22</v>
      </c>
      <c r="I349" s="79">
        <v>597.22</v>
      </c>
      <c r="J349" s="79"/>
      <c r="K349" s="79"/>
      <c r="L349" s="79"/>
      <c r="M349" s="79"/>
      <c r="N349" s="79"/>
      <c r="O349" s="47">
        <v>74.6525</v>
      </c>
      <c r="P349" s="29" t="s">
        <v>666</v>
      </c>
      <c r="Q349" s="29"/>
    </row>
    <row r="350" s="16" customFormat="1" ht="45" spans="1:17">
      <c r="A350" s="76">
        <v>59</v>
      </c>
      <c r="B350" s="77" t="s">
        <v>76</v>
      </c>
      <c r="C350" s="83" t="s">
        <v>1040</v>
      </c>
      <c r="D350" s="73" t="s">
        <v>1041</v>
      </c>
      <c r="E350" s="29">
        <v>2018</v>
      </c>
      <c r="F350" s="84" t="s">
        <v>251</v>
      </c>
      <c r="G350" s="78" t="s">
        <v>1042</v>
      </c>
      <c r="H350" s="79">
        <v>320</v>
      </c>
      <c r="I350" s="79">
        <v>320</v>
      </c>
      <c r="J350" s="79"/>
      <c r="K350" s="79"/>
      <c r="L350" s="79"/>
      <c r="M350" s="79"/>
      <c r="N350" s="79"/>
      <c r="O350" s="47">
        <v>40</v>
      </c>
      <c r="P350" s="29" t="s">
        <v>666</v>
      </c>
      <c r="Q350" s="29"/>
    </row>
    <row r="351" s="16" customFormat="1" ht="24" spans="1:17">
      <c r="A351" s="76">
        <v>60</v>
      </c>
      <c r="B351" s="77" t="s">
        <v>76</v>
      </c>
      <c r="C351" s="83" t="s">
        <v>1043</v>
      </c>
      <c r="D351" s="73" t="s">
        <v>1044</v>
      </c>
      <c r="E351" s="29">
        <v>2018</v>
      </c>
      <c r="F351" s="62" t="s">
        <v>1005</v>
      </c>
      <c r="G351" s="78" t="s">
        <v>1045</v>
      </c>
      <c r="H351" s="79">
        <v>1000</v>
      </c>
      <c r="I351" s="79">
        <v>1000</v>
      </c>
      <c r="J351" s="79"/>
      <c r="K351" s="79"/>
      <c r="L351" s="79"/>
      <c r="M351" s="79"/>
      <c r="N351" s="79"/>
      <c r="O351" s="47">
        <v>125</v>
      </c>
      <c r="P351" s="29" t="s">
        <v>666</v>
      </c>
      <c r="Q351" s="29"/>
    </row>
    <row r="352" s="16" customFormat="1" ht="24" spans="1:17">
      <c r="A352" s="76">
        <v>61</v>
      </c>
      <c r="B352" s="77" t="s">
        <v>76</v>
      </c>
      <c r="C352" s="83" t="s">
        <v>638</v>
      </c>
      <c r="D352" s="73" t="s">
        <v>639</v>
      </c>
      <c r="E352" s="29">
        <v>2018</v>
      </c>
      <c r="F352" s="62" t="s">
        <v>640</v>
      </c>
      <c r="G352" s="78" t="s">
        <v>641</v>
      </c>
      <c r="H352" s="79">
        <v>4000</v>
      </c>
      <c r="I352" s="79">
        <v>4000</v>
      </c>
      <c r="J352" s="79"/>
      <c r="K352" s="79"/>
      <c r="L352" s="79"/>
      <c r="M352" s="79"/>
      <c r="N352" s="79"/>
      <c r="O352" s="47">
        <v>500</v>
      </c>
      <c r="P352" s="31" t="s">
        <v>626</v>
      </c>
      <c r="Q352" s="29"/>
    </row>
    <row r="353" s="16" customFormat="1" ht="24" spans="1:17">
      <c r="A353" s="76">
        <v>62</v>
      </c>
      <c r="B353" s="77" t="s">
        <v>76</v>
      </c>
      <c r="C353" s="83" t="s">
        <v>1318</v>
      </c>
      <c r="D353" s="73" t="s">
        <v>255</v>
      </c>
      <c r="E353" s="29">
        <v>2018</v>
      </c>
      <c r="F353" s="84" t="s">
        <v>1319</v>
      </c>
      <c r="G353" s="78" t="s">
        <v>1320</v>
      </c>
      <c r="H353" s="79">
        <v>379.42</v>
      </c>
      <c r="I353" s="79">
        <v>379.42</v>
      </c>
      <c r="J353" s="79"/>
      <c r="K353" s="79"/>
      <c r="L353" s="79"/>
      <c r="M353" s="79"/>
      <c r="N353" s="79"/>
      <c r="O353" s="47">
        <v>47.4275</v>
      </c>
      <c r="P353" s="29" t="s">
        <v>1280</v>
      </c>
      <c r="Q353" s="29"/>
    </row>
    <row r="354" s="16" customFormat="1" ht="56.25" spans="1:17">
      <c r="A354" s="76">
        <v>63</v>
      </c>
      <c r="B354" s="77" t="s">
        <v>76</v>
      </c>
      <c r="C354" s="83" t="s">
        <v>1321</v>
      </c>
      <c r="D354" s="73" t="s">
        <v>1322</v>
      </c>
      <c r="E354" s="29">
        <v>2018</v>
      </c>
      <c r="F354" s="84" t="s">
        <v>1323</v>
      </c>
      <c r="G354" s="78" t="s">
        <v>1399</v>
      </c>
      <c r="H354" s="79">
        <v>1976.01</v>
      </c>
      <c r="I354" s="79">
        <v>1976.01</v>
      </c>
      <c r="J354" s="79"/>
      <c r="K354" s="79"/>
      <c r="L354" s="79"/>
      <c r="M354" s="79"/>
      <c r="N354" s="79"/>
      <c r="O354" s="47">
        <v>247.00125</v>
      </c>
      <c r="P354" s="29" t="s">
        <v>1280</v>
      </c>
      <c r="Q354" s="29"/>
    </row>
    <row r="355" s="17" customFormat="1" ht="23" customHeight="1" spans="1:17">
      <c r="A355" s="76">
        <v>64</v>
      </c>
      <c r="B355" s="77" t="s">
        <v>76</v>
      </c>
      <c r="C355" s="29" t="s">
        <v>745</v>
      </c>
      <c r="D355" s="29" t="s">
        <v>746</v>
      </c>
      <c r="E355" s="29">
        <v>2018</v>
      </c>
      <c r="F355" s="29" t="s">
        <v>747</v>
      </c>
      <c r="G355" s="32" t="s">
        <v>748</v>
      </c>
      <c r="H355" s="29">
        <v>4300</v>
      </c>
      <c r="I355" s="38"/>
      <c r="J355" s="38">
        <v>860</v>
      </c>
      <c r="K355" s="29"/>
      <c r="L355" s="31"/>
      <c r="M355" s="31"/>
      <c r="N355" s="31">
        <v>3440</v>
      </c>
      <c r="O355" s="45" t="s">
        <v>29</v>
      </c>
      <c r="P355" s="29" t="s">
        <v>666</v>
      </c>
      <c r="Q355" s="29"/>
    </row>
    <row r="356" s="15" customFormat="1" spans="1:17">
      <c r="A356" s="49" t="s">
        <v>1400</v>
      </c>
      <c r="B356" s="49"/>
      <c r="C356" s="49"/>
      <c r="D356" s="49"/>
      <c r="E356" s="49"/>
      <c r="F356" s="49"/>
      <c r="G356" s="49"/>
      <c r="H356" s="49">
        <f t="shared" ref="H356:O356" si="10">SUM(H357:H380)</f>
        <v>33581.5995</v>
      </c>
      <c r="I356" s="49">
        <f t="shared" si="10"/>
        <v>27522.8465</v>
      </c>
      <c r="J356" s="49">
        <f t="shared" si="10"/>
        <v>620</v>
      </c>
      <c r="K356" s="49">
        <f t="shared" si="10"/>
        <v>0</v>
      </c>
      <c r="L356" s="49">
        <f t="shared" si="10"/>
        <v>246.13</v>
      </c>
      <c r="M356" s="49">
        <f t="shared" si="10"/>
        <v>204.68</v>
      </c>
      <c r="N356" s="49">
        <f t="shared" si="10"/>
        <v>4987.943</v>
      </c>
      <c r="O356" s="57">
        <f t="shared" si="10"/>
        <v>2764.23872916667</v>
      </c>
      <c r="P356" s="49"/>
      <c r="Q356" s="49"/>
    </row>
    <row r="357" s="16" customFormat="1" ht="30" customHeight="1" spans="1:17">
      <c r="A357" s="29">
        <v>1</v>
      </c>
      <c r="B357" s="29" t="s">
        <v>82</v>
      </c>
      <c r="C357" s="29" t="s">
        <v>83</v>
      </c>
      <c r="D357" s="29" t="s">
        <v>84</v>
      </c>
      <c r="E357" s="29">
        <v>2016</v>
      </c>
      <c r="F357" s="29" t="s">
        <v>85</v>
      </c>
      <c r="G357" s="32" t="s">
        <v>86</v>
      </c>
      <c r="H357" s="29">
        <v>246.13</v>
      </c>
      <c r="I357" s="31"/>
      <c r="J357" s="31"/>
      <c r="K357" s="31"/>
      <c r="L357" s="29">
        <v>246.13</v>
      </c>
      <c r="M357" s="31"/>
      <c r="N357" s="31"/>
      <c r="O357" s="45">
        <v>30.76625</v>
      </c>
      <c r="P357" s="26" t="s">
        <v>30</v>
      </c>
      <c r="Q357" s="29"/>
    </row>
    <row r="358" s="17" customFormat="1" ht="24" spans="1:17">
      <c r="A358" s="29">
        <v>2</v>
      </c>
      <c r="B358" s="29" t="s">
        <v>82</v>
      </c>
      <c r="C358" s="29" t="s">
        <v>1132</v>
      </c>
      <c r="D358" s="29" t="s">
        <v>88</v>
      </c>
      <c r="E358" s="29">
        <v>2016</v>
      </c>
      <c r="F358" s="29" t="s">
        <v>65</v>
      </c>
      <c r="G358" s="32" t="s">
        <v>1133</v>
      </c>
      <c r="H358" s="29">
        <v>1440</v>
      </c>
      <c r="I358" s="29">
        <v>1440</v>
      </c>
      <c r="J358" s="29"/>
      <c r="K358" s="31"/>
      <c r="L358" s="31"/>
      <c r="M358" s="31"/>
      <c r="N358" s="60"/>
      <c r="O358" s="45">
        <v>180</v>
      </c>
      <c r="P358" s="29" t="s">
        <v>666</v>
      </c>
      <c r="Q358" s="29"/>
    </row>
    <row r="359" s="17" customFormat="1" ht="24" spans="1:17">
      <c r="A359" s="29">
        <v>3</v>
      </c>
      <c r="B359" s="29" t="s">
        <v>82</v>
      </c>
      <c r="C359" s="29" t="s">
        <v>1134</v>
      </c>
      <c r="D359" s="29" t="s">
        <v>88</v>
      </c>
      <c r="E359" s="29">
        <v>2017</v>
      </c>
      <c r="F359" s="29" t="s">
        <v>65</v>
      </c>
      <c r="G359" s="32" t="s">
        <v>1135</v>
      </c>
      <c r="H359" s="29">
        <v>794.55</v>
      </c>
      <c r="I359" s="29">
        <v>794.55</v>
      </c>
      <c r="J359" s="29"/>
      <c r="K359" s="31"/>
      <c r="L359" s="31"/>
      <c r="M359" s="31"/>
      <c r="N359" s="31"/>
      <c r="O359" s="45">
        <v>99.31875</v>
      </c>
      <c r="P359" s="29" t="s">
        <v>666</v>
      </c>
      <c r="Q359" s="29"/>
    </row>
    <row r="360" s="16" customFormat="1" ht="24" spans="1:17">
      <c r="A360" s="29">
        <v>4</v>
      </c>
      <c r="B360" s="29" t="s">
        <v>82</v>
      </c>
      <c r="C360" s="29" t="s">
        <v>1136</v>
      </c>
      <c r="D360" s="29" t="s">
        <v>88</v>
      </c>
      <c r="E360" s="29">
        <v>2017</v>
      </c>
      <c r="F360" s="29" t="s">
        <v>65</v>
      </c>
      <c r="G360" s="32" t="s">
        <v>1137</v>
      </c>
      <c r="H360" s="29">
        <v>499.97</v>
      </c>
      <c r="I360" s="29">
        <v>499.97</v>
      </c>
      <c r="J360" s="29"/>
      <c r="K360" s="31"/>
      <c r="L360" s="31"/>
      <c r="M360" s="31"/>
      <c r="N360" s="31"/>
      <c r="O360" s="45">
        <v>62.49625</v>
      </c>
      <c r="P360" s="28" t="s">
        <v>666</v>
      </c>
      <c r="Q360" s="28"/>
    </row>
    <row r="361" s="16" customFormat="1" ht="24" spans="1:17">
      <c r="A361" s="29">
        <v>5</v>
      </c>
      <c r="B361" s="29" t="s">
        <v>82</v>
      </c>
      <c r="C361" s="29" t="s">
        <v>597</v>
      </c>
      <c r="D361" s="29" t="s">
        <v>84</v>
      </c>
      <c r="E361" s="29">
        <v>2017</v>
      </c>
      <c r="F361" s="29" t="s">
        <v>598</v>
      </c>
      <c r="G361" s="32" t="s">
        <v>599</v>
      </c>
      <c r="H361" s="29">
        <v>119.99</v>
      </c>
      <c r="I361" s="29">
        <v>119.99</v>
      </c>
      <c r="J361" s="29"/>
      <c r="K361" s="31"/>
      <c r="L361" s="31"/>
      <c r="M361" s="31"/>
      <c r="N361" s="31"/>
      <c r="O361" s="45">
        <v>14.99875</v>
      </c>
      <c r="P361" s="28" t="s">
        <v>480</v>
      </c>
      <c r="Q361" s="28"/>
    </row>
    <row r="362" s="17" customFormat="1" ht="32" customHeight="1" spans="1:17">
      <c r="A362" s="29">
        <v>6</v>
      </c>
      <c r="B362" s="29" t="s">
        <v>82</v>
      </c>
      <c r="C362" s="29" t="s">
        <v>1363</v>
      </c>
      <c r="D362" s="29" t="s">
        <v>88</v>
      </c>
      <c r="E362" s="29">
        <v>2017</v>
      </c>
      <c r="F362" s="29" t="s">
        <v>1364</v>
      </c>
      <c r="G362" s="32" t="s">
        <v>1365</v>
      </c>
      <c r="H362" s="29">
        <v>939.73</v>
      </c>
      <c r="I362" s="29">
        <v>939.73</v>
      </c>
      <c r="J362" s="29"/>
      <c r="K362" s="31"/>
      <c r="L362" s="31"/>
      <c r="M362" s="31"/>
      <c r="N362" s="31"/>
      <c r="O362" s="45">
        <v>117.46625</v>
      </c>
      <c r="P362" s="29" t="s">
        <v>1280</v>
      </c>
      <c r="Q362" s="29"/>
    </row>
    <row r="363" s="16" customFormat="1" ht="24" spans="1:17">
      <c r="A363" s="29">
        <v>7</v>
      </c>
      <c r="B363" s="29" t="s">
        <v>82</v>
      </c>
      <c r="C363" s="29" t="s">
        <v>600</v>
      </c>
      <c r="D363" s="29" t="s">
        <v>88</v>
      </c>
      <c r="E363" s="29">
        <v>2017</v>
      </c>
      <c r="F363" s="29" t="s">
        <v>65</v>
      </c>
      <c r="G363" s="32" t="s">
        <v>601</v>
      </c>
      <c r="H363" s="29">
        <v>379.9</v>
      </c>
      <c r="I363" s="29">
        <v>379.9</v>
      </c>
      <c r="J363" s="29"/>
      <c r="K363" s="31"/>
      <c r="L363" s="31"/>
      <c r="M363" s="31"/>
      <c r="N363" s="31"/>
      <c r="O363" s="45">
        <v>47.4875</v>
      </c>
      <c r="P363" s="28" t="s">
        <v>480</v>
      </c>
      <c r="Q363" s="28"/>
    </row>
    <row r="364" s="17" customFormat="1" ht="24" spans="1:17">
      <c r="A364" s="29">
        <v>8</v>
      </c>
      <c r="B364" s="29" t="s">
        <v>82</v>
      </c>
      <c r="C364" s="29" t="s">
        <v>657</v>
      </c>
      <c r="D364" s="29" t="s">
        <v>658</v>
      </c>
      <c r="E364" s="29">
        <v>2017</v>
      </c>
      <c r="F364" s="29" t="s">
        <v>659</v>
      </c>
      <c r="G364" s="32" t="s">
        <v>660</v>
      </c>
      <c r="H364" s="29">
        <v>699.99</v>
      </c>
      <c r="I364" s="29">
        <v>699.99</v>
      </c>
      <c r="J364" s="29"/>
      <c r="K364" s="31"/>
      <c r="L364" s="31"/>
      <c r="M364" s="31"/>
      <c r="N364" s="31"/>
      <c r="O364" s="45">
        <v>87.49875</v>
      </c>
      <c r="P364" s="31" t="s">
        <v>626</v>
      </c>
      <c r="Q364" s="29"/>
    </row>
    <row r="365" s="16" customFormat="1" ht="24" spans="1:17">
      <c r="A365" s="29">
        <v>9</v>
      </c>
      <c r="B365" s="29" t="s">
        <v>82</v>
      </c>
      <c r="C365" s="29" t="s">
        <v>1138</v>
      </c>
      <c r="D365" s="29" t="s">
        <v>88</v>
      </c>
      <c r="E365" s="29">
        <v>2017</v>
      </c>
      <c r="F365" s="29" t="s">
        <v>65</v>
      </c>
      <c r="G365" s="32" t="s">
        <v>1139</v>
      </c>
      <c r="H365" s="29">
        <v>379.62</v>
      </c>
      <c r="I365" s="29">
        <v>379.62</v>
      </c>
      <c r="J365" s="29"/>
      <c r="K365" s="31"/>
      <c r="L365" s="31"/>
      <c r="M365" s="31"/>
      <c r="N365" s="31"/>
      <c r="O365" s="45">
        <v>47.4525</v>
      </c>
      <c r="P365" s="28" t="s">
        <v>666</v>
      </c>
      <c r="Q365" s="28"/>
    </row>
    <row r="366" s="17" customFormat="1" ht="24" spans="1:17">
      <c r="A366" s="29">
        <v>10</v>
      </c>
      <c r="B366" s="29" t="s">
        <v>82</v>
      </c>
      <c r="C366" s="29" t="s">
        <v>1140</v>
      </c>
      <c r="D366" s="29" t="s">
        <v>88</v>
      </c>
      <c r="E366" s="29">
        <v>2017</v>
      </c>
      <c r="F366" s="29" t="s">
        <v>65</v>
      </c>
      <c r="G366" s="32" t="s">
        <v>1141</v>
      </c>
      <c r="H366" s="29">
        <v>179.5</v>
      </c>
      <c r="I366" s="29">
        <v>179.5</v>
      </c>
      <c r="J366" s="29"/>
      <c r="K366" s="31"/>
      <c r="L366" s="31"/>
      <c r="M366" s="31"/>
      <c r="N366" s="31"/>
      <c r="O366" s="45">
        <v>22.4375</v>
      </c>
      <c r="P366" s="29" t="s">
        <v>666</v>
      </c>
      <c r="Q366" s="29"/>
    </row>
    <row r="367" s="17" customFormat="1" ht="36" customHeight="1" spans="1:17">
      <c r="A367" s="29">
        <v>11</v>
      </c>
      <c r="B367" s="29" t="s">
        <v>82</v>
      </c>
      <c r="C367" s="29" t="s">
        <v>1142</v>
      </c>
      <c r="D367" s="29" t="s">
        <v>88</v>
      </c>
      <c r="E367" s="29">
        <v>2017</v>
      </c>
      <c r="F367" s="29" t="s">
        <v>1143</v>
      </c>
      <c r="G367" s="32" t="s">
        <v>1144</v>
      </c>
      <c r="H367" s="87">
        <v>12467.7</v>
      </c>
      <c r="I367" s="87">
        <v>10504.757</v>
      </c>
      <c r="J367" s="87"/>
      <c r="K367" s="31"/>
      <c r="L367" s="31"/>
      <c r="M367" s="31"/>
      <c r="N367" s="31">
        <v>1962.943</v>
      </c>
      <c r="O367" s="45">
        <v>1313.094625</v>
      </c>
      <c r="P367" s="29" t="s">
        <v>666</v>
      </c>
      <c r="Q367" s="29"/>
    </row>
    <row r="368" s="17" customFormat="1" ht="24" spans="1:17">
      <c r="A368" s="29">
        <v>12</v>
      </c>
      <c r="B368" s="29" t="s">
        <v>82</v>
      </c>
      <c r="C368" s="29" t="s">
        <v>1145</v>
      </c>
      <c r="D368" s="29" t="s">
        <v>88</v>
      </c>
      <c r="E368" s="29">
        <v>2017</v>
      </c>
      <c r="F368" s="29" t="s">
        <v>389</v>
      </c>
      <c r="G368" s="32" t="s">
        <v>1146</v>
      </c>
      <c r="H368" s="87">
        <v>1459.6695</v>
      </c>
      <c r="I368" s="87">
        <v>1459.6695</v>
      </c>
      <c r="J368" s="87"/>
      <c r="K368" s="31"/>
      <c r="L368" s="31"/>
      <c r="M368" s="31"/>
      <c r="N368" s="31"/>
      <c r="O368" s="45">
        <v>182.4586875</v>
      </c>
      <c r="P368" s="29" t="s">
        <v>666</v>
      </c>
      <c r="Q368" s="29"/>
    </row>
    <row r="369" s="17" customFormat="1" ht="45" spans="1:17">
      <c r="A369" s="29">
        <v>13</v>
      </c>
      <c r="B369" s="29" t="s">
        <v>82</v>
      </c>
      <c r="C369" s="29" t="s">
        <v>379</v>
      </c>
      <c r="D369" s="29" t="s">
        <v>380</v>
      </c>
      <c r="E369" s="29">
        <v>2017</v>
      </c>
      <c r="F369" s="29" t="s">
        <v>381</v>
      </c>
      <c r="G369" s="32" t="s">
        <v>382</v>
      </c>
      <c r="H369" s="29">
        <v>320</v>
      </c>
      <c r="I369" s="29">
        <v>300</v>
      </c>
      <c r="J369" s="29"/>
      <c r="K369" s="31"/>
      <c r="L369" s="31"/>
      <c r="M369" s="31">
        <v>20</v>
      </c>
      <c r="N369" s="31"/>
      <c r="O369" s="45" t="s">
        <v>29</v>
      </c>
      <c r="P369" s="29" t="s">
        <v>120</v>
      </c>
      <c r="Q369" s="29"/>
    </row>
    <row r="370" s="17" customFormat="1" ht="24" spans="1:17">
      <c r="A370" s="29">
        <v>14</v>
      </c>
      <c r="B370" s="29" t="s">
        <v>82</v>
      </c>
      <c r="C370" s="29" t="s">
        <v>1147</v>
      </c>
      <c r="D370" s="29" t="s">
        <v>1148</v>
      </c>
      <c r="E370" s="29">
        <v>2017</v>
      </c>
      <c r="F370" s="29" t="s">
        <v>1143</v>
      </c>
      <c r="G370" s="32" t="s">
        <v>1149</v>
      </c>
      <c r="H370" s="29">
        <v>300</v>
      </c>
      <c r="I370" s="29">
        <v>300</v>
      </c>
      <c r="J370" s="29"/>
      <c r="K370" s="31"/>
      <c r="L370" s="31"/>
      <c r="M370" s="31"/>
      <c r="N370" s="31"/>
      <c r="O370" s="45" t="s">
        <v>29</v>
      </c>
      <c r="P370" s="29" t="s">
        <v>666</v>
      </c>
      <c r="Q370" s="29"/>
    </row>
    <row r="371" s="16" customFormat="1" ht="24" spans="1:17">
      <c r="A371" s="29">
        <v>15</v>
      </c>
      <c r="B371" s="29" t="s">
        <v>82</v>
      </c>
      <c r="C371" s="29" t="s">
        <v>1150</v>
      </c>
      <c r="D371" s="29" t="s">
        <v>1151</v>
      </c>
      <c r="E371" s="29">
        <v>2017</v>
      </c>
      <c r="F371" s="29" t="s">
        <v>65</v>
      </c>
      <c r="G371" s="32" t="s">
        <v>1152</v>
      </c>
      <c r="H371" s="29">
        <v>305</v>
      </c>
      <c r="I371" s="29">
        <v>300</v>
      </c>
      <c r="J371" s="29"/>
      <c r="K371" s="31"/>
      <c r="L371" s="31"/>
      <c r="M371" s="48"/>
      <c r="N371" s="31">
        <v>5</v>
      </c>
      <c r="O371" s="45" t="s">
        <v>29</v>
      </c>
      <c r="P371" s="28" t="s">
        <v>666</v>
      </c>
      <c r="Q371" s="28"/>
    </row>
    <row r="372" s="17" customFormat="1" ht="24" spans="1:17">
      <c r="A372" s="29">
        <v>16</v>
      </c>
      <c r="B372" s="29" t="s">
        <v>82</v>
      </c>
      <c r="C372" s="29" t="s">
        <v>1153</v>
      </c>
      <c r="D372" s="29" t="s">
        <v>1154</v>
      </c>
      <c r="E372" s="29">
        <v>2017</v>
      </c>
      <c r="F372" s="29" t="s">
        <v>65</v>
      </c>
      <c r="G372" s="32" t="s">
        <v>1155</v>
      </c>
      <c r="H372" s="29">
        <v>358.18</v>
      </c>
      <c r="I372" s="29">
        <v>300</v>
      </c>
      <c r="J372" s="29"/>
      <c r="K372" s="31"/>
      <c r="L372" s="31"/>
      <c r="M372" s="31">
        <v>58.18</v>
      </c>
      <c r="N372" s="31"/>
      <c r="O372" s="45" t="s">
        <v>29</v>
      </c>
      <c r="P372" s="29" t="s">
        <v>666</v>
      </c>
      <c r="Q372" s="29"/>
    </row>
    <row r="373" s="16" customFormat="1" ht="45" spans="1:17">
      <c r="A373" s="29">
        <v>17</v>
      </c>
      <c r="B373" s="29" t="s">
        <v>82</v>
      </c>
      <c r="C373" s="29" t="s">
        <v>602</v>
      </c>
      <c r="D373" s="29" t="s">
        <v>603</v>
      </c>
      <c r="E373" s="29">
        <v>2017</v>
      </c>
      <c r="F373" s="29" t="s">
        <v>604</v>
      </c>
      <c r="G373" s="32" t="s">
        <v>605</v>
      </c>
      <c r="H373" s="29">
        <v>400</v>
      </c>
      <c r="I373" s="29">
        <v>300</v>
      </c>
      <c r="J373" s="29"/>
      <c r="K373" s="31"/>
      <c r="L373" s="31"/>
      <c r="M373" s="31">
        <v>100</v>
      </c>
      <c r="N373" s="31"/>
      <c r="O373" s="45" t="s">
        <v>29</v>
      </c>
      <c r="P373" s="28" t="s">
        <v>480</v>
      </c>
      <c r="Q373" s="28"/>
    </row>
    <row r="374" s="17" customFormat="1" ht="33.75" spans="1:17">
      <c r="A374" s="29">
        <v>18</v>
      </c>
      <c r="B374" s="29" t="s">
        <v>82</v>
      </c>
      <c r="C374" s="29" t="s">
        <v>383</v>
      </c>
      <c r="D374" s="29" t="s">
        <v>384</v>
      </c>
      <c r="E374" s="29">
        <v>2017</v>
      </c>
      <c r="F374" s="29" t="s">
        <v>385</v>
      </c>
      <c r="G374" s="32" t="s">
        <v>386</v>
      </c>
      <c r="H374" s="29">
        <v>366.5</v>
      </c>
      <c r="I374" s="29">
        <v>300</v>
      </c>
      <c r="J374" s="29"/>
      <c r="K374" s="31"/>
      <c r="L374" s="31"/>
      <c r="M374" s="31">
        <v>26.5</v>
      </c>
      <c r="N374" s="31">
        <v>40</v>
      </c>
      <c r="O374" s="45" t="s">
        <v>29</v>
      </c>
      <c r="P374" s="29" t="s">
        <v>120</v>
      </c>
      <c r="Q374" s="29"/>
    </row>
    <row r="375" s="16" customFormat="1" spans="1:17">
      <c r="A375" s="29">
        <v>19</v>
      </c>
      <c r="B375" s="29" t="s">
        <v>82</v>
      </c>
      <c r="C375" s="87" t="s">
        <v>387</v>
      </c>
      <c r="D375" s="29" t="s">
        <v>388</v>
      </c>
      <c r="E375" s="29">
        <v>2017</v>
      </c>
      <c r="F375" s="29" t="s">
        <v>389</v>
      </c>
      <c r="G375" s="32" t="s">
        <v>390</v>
      </c>
      <c r="H375" s="29">
        <v>300</v>
      </c>
      <c r="I375" s="29">
        <v>300</v>
      </c>
      <c r="J375" s="29"/>
      <c r="K375" s="31"/>
      <c r="L375" s="31"/>
      <c r="M375" s="31"/>
      <c r="N375" s="31"/>
      <c r="O375" s="45" t="s">
        <v>29</v>
      </c>
      <c r="P375" s="28" t="s">
        <v>120</v>
      </c>
      <c r="Q375" s="28"/>
    </row>
    <row r="376" s="17" customFormat="1" ht="24" spans="1:17">
      <c r="A376" s="29">
        <v>20</v>
      </c>
      <c r="B376" s="29" t="s">
        <v>82</v>
      </c>
      <c r="C376" s="29" t="s">
        <v>1156</v>
      </c>
      <c r="D376" s="29" t="s">
        <v>1157</v>
      </c>
      <c r="E376" s="29">
        <v>2017</v>
      </c>
      <c r="F376" s="29" t="s">
        <v>65</v>
      </c>
      <c r="G376" s="32" t="s">
        <v>1158</v>
      </c>
      <c r="H376" s="29">
        <v>299.95</v>
      </c>
      <c r="I376" s="29">
        <v>299.95</v>
      </c>
      <c r="J376" s="29"/>
      <c r="K376" s="31"/>
      <c r="L376" s="31"/>
      <c r="M376" s="31"/>
      <c r="N376" s="31"/>
      <c r="O376" s="45" t="s">
        <v>29</v>
      </c>
      <c r="P376" s="29" t="s">
        <v>666</v>
      </c>
      <c r="Q376" s="29"/>
    </row>
    <row r="377" s="16" customFormat="1" ht="30" customHeight="1" spans="1:17">
      <c r="A377" s="29">
        <v>21</v>
      </c>
      <c r="B377" s="29" t="s">
        <v>82</v>
      </c>
      <c r="C377" s="29" t="s">
        <v>87</v>
      </c>
      <c r="D377" s="29" t="s">
        <v>88</v>
      </c>
      <c r="E377" s="29">
        <v>2017</v>
      </c>
      <c r="F377" s="29" t="s">
        <v>89</v>
      </c>
      <c r="G377" s="32" t="s">
        <v>90</v>
      </c>
      <c r="H377" s="29">
        <v>1975.31</v>
      </c>
      <c r="I377" s="29">
        <v>1975.31</v>
      </c>
      <c r="J377" s="29"/>
      <c r="K377" s="31" t="s">
        <v>91</v>
      </c>
      <c r="L377" s="31"/>
      <c r="M377" s="31"/>
      <c r="N377" s="31"/>
      <c r="O377" s="45">
        <v>131.687333333333</v>
      </c>
      <c r="P377" s="26" t="s">
        <v>30</v>
      </c>
      <c r="Q377" s="28"/>
    </row>
    <row r="378" s="16" customFormat="1" ht="67.5" spans="1:17">
      <c r="A378" s="29">
        <v>22</v>
      </c>
      <c r="B378" s="29" t="s">
        <v>82</v>
      </c>
      <c r="C378" s="29" t="s">
        <v>391</v>
      </c>
      <c r="D378" s="29" t="s">
        <v>88</v>
      </c>
      <c r="E378" s="29">
        <v>2017</v>
      </c>
      <c r="F378" s="29" t="s">
        <v>89</v>
      </c>
      <c r="G378" s="32" t="s">
        <v>392</v>
      </c>
      <c r="H378" s="29">
        <v>4999.94</v>
      </c>
      <c r="I378" s="29">
        <v>4999.94</v>
      </c>
      <c r="J378" s="29"/>
      <c r="K378" s="31"/>
      <c r="L378" s="31"/>
      <c r="M378" s="31"/>
      <c r="N378" s="31"/>
      <c r="O378" s="45">
        <v>333.329333333333</v>
      </c>
      <c r="P378" s="28" t="s">
        <v>120</v>
      </c>
      <c r="Q378" s="28"/>
    </row>
    <row r="379" s="16" customFormat="1" ht="48" spans="1:17">
      <c r="A379" s="29">
        <v>23</v>
      </c>
      <c r="B379" s="29" t="s">
        <v>82</v>
      </c>
      <c r="C379" s="29" t="s">
        <v>393</v>
      </c>
      <c r="D379" s="29" t="s">
        <v>88</v>
      </c>
      <c r="E379" s="29">
        <v>2018</v>
      </c>
      <c r="F379" s="29" t="s">
        <v>107</v>
      </c>
      <c r="G379" s="32" t="s">
        <v>394</v>
      </c>
      <c r="H379" s="29">
        <v>1249.97</v>
      </c>
      <c r="I379" s="29">
        <v>749.97</v>
      </c>
      <c r="J379" s="29"/>
      <c r="K379" s="31"/>
      <c r="L379" s="31"/>
      <c r="M379" s="31"/>
      <c r="N379" s="88">
        <v>500</v>
      </c>
      <c r="O379" s="45">
        <v>93.74625</v>
      </c>
      <c r="P379" s="28" t="s">
        <v>120</v>
      </c>
      <c r="Q379" s="29" t="s">
        <v>395</v>
      </c>
    </row>
    <row r="380" s="17" customFormat="1" ht="23" customHeight="1" spans="1:17">
      <c r="A380" s="29">
        <v>24</v>
      </c>
      <c r="B380" s="29" t="s">
        <v>82</v>
      </c>
      <c r="C380" s="29" t="s">
        <v>745</v>
      </c>
      <c r="D380" s="29" t="s">
        <v>746</v>
      </c>
      <c r="E380" s="29">
        <v>2018</v>
      </c>
      <c r="F380" s="29" t="s">
        <v>747</v>
      </c>
      <c r="G380" s="32" t="s">
        <v>748</v>
      </c>
      <c r="H380" s="29">
        <v>3100</v>
      </c>
      <c r="I380" s="38"/>
      <c r="J380" s="38">
        <v>620</v>
      </c>
      <c r="K380" s="29"/>
      <c r="L380" s="31"/>
      <c r="M380" s="31"/>
      <c r="N380" s="31">
        <v>2480</v>
      </c>
      <c r="O380" s="45" t="s">
        <v>29</v>
      </c>
      <c r="P380" s="29" t="s">
        <v>666</v>
      </c>
      <c r="Q380" s="29"/>
    </row>
    <row r="381" s="15" customFormat="1" spans="1:17">
      <c r="A381" s="49" t="s">
        <v>1401</v>
      </c>
      <c r="B381" s="49"/>
      <c r="C381" s="49"/>
      <c r="D381" s="49"/>
      <c r="E381" s="49"/>
      <c r="F381" s="49"/>
      <c r="G381" s="49"/>
      <c r="H381" s="49">
        <f t="shared" ref="H381:J381" si="11">SUM(H382:H425)</f>
        <v>72868.68</v>
      </c>
      <c r="I381" s="49">
        <f t="shared" si="11"/>
        <v>54504.3744</v>
      </c>
      <c r="J381" s="49">
        <f t="shared" si="11"/>
        <v>1397.8256</v>
      </c>
      <c r="K381" s="49"/>
      <c r="L381" s="49"/>
      <c r="M381" s="49">
        <f t="shared" ref="M381:O381" si="12">SUM(M382:M425)</f>
        <v>2893.29</v>
      </c>
      <c r="N381" s="49">
        <f t="shared" si="12"/>
        <v>14073.19</v>
      </c>
      <c r="O381" s="57">
        <f t="shared" si="12"/>
        <v>4920.15962666666</v>
      </c>
      <c r="P381" s="49"/>
      <c r="Q381" s="49"/>
    </row>
    <row r="382" s="16" customFormat="1" ht="239" customHeight="1" spans="1:17">
      <c r="A382" s="29">
        <v>1</v>
      </c>
      <c r="B382" s="29" t="s">
        <v>24</v>
      </c>
      <c r="C382" s="29" t="s">
        <v>422</v>
      </c>
      <c r="D382" s="29" t="s">
        <v>423</v>
      </c>
      <c r="E382" s="29">
        <v>2016</v>
      </c>
      <c r="F382" s="29" t="s">
        <v>424</v>
      </c>
      <c r="G382" s="32" t="s">
        <v>425</v>
      </c>
      <c r="H382" s="29">
        <v>1296</v>
      </c>
      <c r="I382" s="29">
        <v>1296</v>
      </c>
      <c r="J382" s="29"/>
      <c r="K382" s="29"/>
      <c r="L382" s="29"/>
      <c r="M382" s="29"/>
      <c r="N382" s="29"/>
      <c r="O382" s="45">
        <v>162</v>
      </c>
      <c r="P382" s="28" t="s">
        <v>120</v>
      </c>
      <c r="Q382" s="29"/>
    </row>
    <row r="383" s="16" customFormat="1" ht="19" customHeight="1" spans="1:17">
      <c r="A383" s="29">
        <v>2</v>
      </c>
      <c r="B383" s="29" t="s">
        <v>24</v>
      </c>
      <c r="C383" s="29" t="s">
        <v>1086</v>
      </c>
      <c r="D383" s="29" t="s">
        <v>1087</v>
      </c>
      <c r="E383" s="29">
        <v>2017</v>
      </c>
      <c r="F383" s="29" t="s">
        <v>1088</v>
      </c>
      <c r="G383" s="32" t="s">
        <v>1089</v>
      </c>
      <c r="H383" s="29">
        <v>104.01</v>
      </c>
      <c r="I383" s="29">
        <v>73.5</v>
      </c>
      <c r="J383" s="29"/>
      <c r="K383" s="29"/>
      <c r="L383" s="29"/>
      <c r="M383" s="29"/>
      <c r="N383" s="29">
        <v>30.51</v>
      </c>
      <c r="O383" s="47">
        <v>9.1875</v>
      </c>
      <c r="P383" s="28" t="s">
        <v>666</v>
      </c>
      <c r="Q383" s="29"/>
    </row>
    <row r="384" s="16" customFormat="1" ht="20" customHeight="1" spans="1:17">
      <c r="A384" s="29">
        <v>3</v>
      </c>
      <c r="B384" s="29" t="s">
        <v>24</v>
      </c>
      <c r="C384" s="29" t="s">
        <v>1090</v>
      </c>
      <c r="D384" s="29" t="s">
        <v>459</v>
      </c>
      <c r="E384" s="29">
        <v>2017</v>
      </c>
      <c r="F384" s="29" t="s">
        <v>1088</v>
      </c>
      <c r="G384" s="32" t="s">
        <v>1091</v>
      </c>
      <c r="H384" s="29">
        <v>499.31</v>
      </c>
      <c r="I384" s="29">
        <v>350</v>
      </c>
      <c r="J384" s="29"/>
      <c r="K384" s="29"/>
      <c r="L384" s="29"/>
      <c r="M384" s="29"/>
      <c r="N384" s="29">
        <v>149.31</v>
      </c>
      <c r="O384" s="47">
        <v>43.75</v>
      </c>
      <c r="P384" s="28" t="s">
        <v>666</v>
      </c>
      <c r="Q384" s="29"/>
    </row>
    <row r="385" s="16" customFormat="1" ht="20" customHeight="1" spans="1:17">
      <c r="A385" s="29">
        <v>4</v>
      </c>
      <c r="B385" s="29" t="s">
        <v>24</v>
      </c>
      <c r="C385" s="29" t="s">
        <v>426</v>
      </c>
      <c r="D385" s="29" t="s">
        <v>427</v>
      </c>
      <c r="E385" s="29">
        <v>2017</v>
      </c>
      <c r="F385" s="29" t="s">
        <v>452</v>
      </c>
      <c r="G385" s="32" t="s">
        <v>429</v>
      </c>
      <c r="H385" s="29">
        <v>89.24</v>
      </c>
      <c r="I385" s="29">
        <v>89.24</v>
      </c>
      <c r="J385" s="29"/>
      <c r="K385" s="29"/>
      <c r="L385" s="29"/>
      <c r="M385" s="29"/>
      <c r="N385" s="29"/>
      <c r="O385" s="47">
        <v>11.155</v>
      </c>
      <c r="P385" s="28" t="s">
        <v>120</v>
      </c>
      <c r="Q385" s="29"/>
    </row>
    <row r="386" s="16" customFormat="1" ht="20" customHeight="1" spans="1:17">
      <c r="A386" s="29">
        <v>5</v>
      </c>
      <c r="B386" s="29" t="s">
        <v>24</v>
      </c>
      <c r="C386" s="29" t="s">
        <v>1092</v>
      </c>
      <c r="D386" s="29" t="s">
        <v>1093</v>
      </c>
      <c r="E386" s="29">
        <v>2017</v>
      </c>
      <c r="F386" s="29" t="s">
        <v>1088</v>
      </c>
      <c r="G386" s="32" t="s">
        <v>1094</v>
      </c>
      <c r="H386" s="29">
        <v>218.97</v>
      </c>
      <c r="I386" s="29">
        <v>154</v>
      </c>
      <c r="J386" s="29"/>
      <c r="K386" s="29"/>
      <c r="L386" s="29"/>
      <c r="M386" s="29"/>
      <c r="N386" s="29">
        <v>64.97</v>
      </c>
      <c r="O386" s="47">
        <v>19.25</v>
      </c>
      <c r="P386" s="28" t="s">
        <v>666</v>
      </c>
      <c r="Q386" s="29"/>
    </row>
    <row r="387" s="16" customFormat="1" ht="25" customHeight="1" spans="1:17">
      <c r="A387" s="29">
        <v>6</v>
      </c>
      <c r="B387" s="29" t="s">
        <v>24</v>
      </c>
      <c r="C387" s="29" t="s">
        <v>1095</v>
      </c>
      <c r="D387" s="29" t="s">
        <v>1096</v>
      </c>
      <c r="E387" s="29">
        <v>2017</v>
      </c>
      <c r="F387" s="29" t="s">
        <v>1097</v>
      </c>
      <c r="G387" s="32" t="s">
        <v>1098</v>
      </c>
      <c r="H387" s="29">
        <v>1496.03</v>
      </c>
      <c r="I387" s="29">
        <v>1050</v>
      </c>
      <c r="J387" s="29"/>
      <c r="K387" s="29"/>
      <c r="L387" s="29"/>
      <c r="M387" s="29">
        <v>446.03</v>
      </c>
      <c r="N387" s="29"/>
      <c r="O387" s="47">
        <v>131.25</v>
      </c>
      <c r="P387" s="28" t="s">
        <v>666</v>
      </c>
      <c r="Q387" s="29"/>
    </row>
    <row r="388" s="16" customFormat="1" ht="20" customHeight="1" spans="1:17">
      <c r="A388" s="29">
        <v>7</v>
      </c>
      <c r="B388" s="29" t="s">
        <v>24</v>
      </c>
      <c r="C388" s="29" t="s">
        <v>1099</v>
      </c>
      <c r="D388" s="29" t="s">
        <v>1100</v>
      </c>
      <c r="E388" s="29">
        <v>2017</v>
      </c>
      <c r="F388" s="29" t="s">
        <v>1088</v>
      </c>
      <c r="G388" s="32" t="s">
        <v>1101</v>
      </c>
      <c r="H388" s="29">
        <v>272.77</v>
      </c>
      <c r="I388" s="29">
        <v>191.1</v>
      </c>
      <c r="J388" s="29"/>
      <c r="K388" s="29"/>
      <c r="L388" s="29"/>
      <c r="M388" s="29">
        <v>81.67</v>
      </c>
      <c r="N388" s="29"/>
      <c r="O388" s="47">
        <v>23.8875</v>
      </c>
      <c r="P388" s="28" t="s">
        <v>666</v>
      </c>
      <c r="Q388" s="29"/>
    </row>
    <row r="389" s="16" customFormat="1" ht="20" customHeight="1" spans="1:17">
      <c r="A389" s="29">
        <v>8</v>
      </c>
      <c r="B389" s="29" t="s">
        <v>24</v>
      </c>
      <c r="C389" s="29" t="s">
        <v>1102</v>
      </c>
      <c r="D389" s="29" t="s">
        <v>585</v>
      </c>
      <c r="E389" s="29">
        <v>2017</v>
      </c>
      <c r="F389" s="29" t="s">
        <v>1088</v>
      </c>
      <c r="G389" s="32" t="s">
        <v>1094</v>
      </c>
      <c r="H389" s="29">
        <v>218.97</v>
      </c>
      <c r="I389" s="29">
        <v>154</v>
      </c>
      <c r="J389" s="29"/>
      <c r="K389" s="29"/>
      <c r="L389" s="29"/>
      <c r="M389" s="29"/>
      <c r="N389" s="29">
        <v>64.97</v>
      </c>
      <c r="O389" s="47">
        <v>19.25</v>
      </c>
      <c r="P389" s="28" t="s">
        <v>666</v>
      </c>
      <c r="Q389" s="29"/>
    </row>
    <row r="390" s="16" customFormat="1" ht="24" spans="1:17">
      <c r="A390" s="29">
        <v>9</v>
      </c>
      <c r="B390" s="29" t="s">
        <v>24</v>
      </c>
      <c r="C390" s="29" t="s">
        <v>1103</v>
      </c>
      <c r="D390" s="29" t="s">
        <v>447</v>
      </c>
      <c r="E390" s="29">
        <v>2017</v>
      </c>
      <c r="F390" s="29" t="s">
        <v>1088</v>
      </c>
      <c r="G390" s="32" t="s">
        <v>1094</v>
      </c>
      <c r="H390" s="29">
        <v>218.97</v>
      </c>
      <c r="I390" s="29">
        <v>154</v>
      </c>
      <c r="J390" s="29"/>
      <c r="K390" s="29"/>
      <c r="L390" s="29"/>
      <c r="M390" s="29"/>
      <c r="N390" s="29">
        <v>64.97</v>
      </c>
      <c r="O390" s="47">
        <v>19.25</v>
      </c>
      <c r="P390" s="28" t="s">
        <v>666</v>
      </c>
      <c r="Q390" s="29"/>
    </row>
    <row r="391" s="16" customFormat="1" ht="24" spans="1:17">
      <c r="A391" s="29">
        <v>10</v>
      </c>
      <c r="B391" s="29" t="s">
        <v>24</v>
      </c>
      <c r="C391" s="29" t="s">
        <v>1104</v>
      </c>
      <c r="D391" s="29" t="s">
        <v>1105</v>
      </c>
      <c r="E391" s="29">
        <v>2017</v>
      </c>
      <c r="F391" s="29" t="s">
        <v>1088</v>
      </c>
      <c r="G391" s="32" t="s">
        <v>1106</v>
      </c>
      <c r="H391" s="29">
        <v>4873.33</v>
      </c>
      <c r="I391" s="29">
        <v>2573.33</v>
      </c>
      <c r="J391" s="29"/>
      <c r="K391" s="29"/>
      <c r="L391" s="29"/>
      <c r="M391" s="29">
        <v>2300</v>
      </c>
      <c r="N391" s="29"/>
      <c r="O391" s="47">
        <v>325</v>
      </c>
      <c r="P391" s="28" t="s">
        <v>666</v>
      </c>
      <c r="Q391" s="29"/>
    </row>
    <row r="392" s="16" customFormat="1" ht="24" spans="1:17">
      <c r="A392" s="29">
        <v>11</v>
      </c>
      <c r="B392" s="29" t="s">
        <v>24</v>
      </c>
      <c r="C392" s="29" t="s">
        <v>1107</v>
      </c>
      <c r="D392" s="29" t="s">
        <v>1108</v>
      </c>
      <c r="E392" s="29">
        <v>2017</v>
      </c>
      <c r="F392" s="29" t="s">
        <v>1088</v>
      </c>
      <c r="G392" s="32" t="s">
        <v>1109</v>
      </c>
      <c r="H392" s="29">
        <v>219.59</v>
      </c>
      <c r="I392" s="29">
        <v>154</v>
      </c>
      <c r="J392" s="29"/>
      <c r="K392" s="29"/>
      <c r="L392" s="29"/>
      <c r="M392" s="29">
        <v>65.59</v>
      </c>
      <c r="N392" s="29"/>
      <c r="O392" s="47">
        <v>19.25</v>
      </c>
      <c r="P392" s="28" t="s">
        <v>666</v>
      </c>
      <c r="Q392" s="29"/>
    </row>
    <row r="393" s="16" customFormat="1" ht="20" customHeight="1" spans="1:17">
      <c r="A393" s="29">
        <v>12</v>
      </c>
      <c r="B393" s="29" t="s">
        <v>24</v>
      </c>
      <c r="C393" s="29" t="s">
        <v>1110</v>
      </c>
      <c r="D393" s="29" t="s">
        <v>462</v>
      </c>
      <c r="E393" s="29">
        <v>2017</v>
      </c>
      <c r="F393" s="29" t="s">
        <v>1088</v>
      </c>
      <c r="G393" s="32" t="s">
        <v>1094</v>
      </c>
      <c r="H393" s="29">
        <v>218.97</v>
      </c>
      <c r="I393" s="29">
        <v>154</v>
      </c>
      <c r="J393" s="29"/>
      <c r="K393" s="29"/>
      <c r="L393" s="29"/>
      <c r="M393" s="29"/>
      <c r="N393" s="29">
        <v>64.97</v>
      </c>
      <c r="O393" s="47">
        <v>19.25</v>
      </c>
      <c r="P393" s="28" t="s">
        <v>666</v>
      </c>
      <c r="Q393" s="29"/>
    </row>
    <row r="394" s="16" customFormat="1" ht="24" spans="1:17">
      <c r="A394" s="29">
        <v>13</v>
      </c>
      <c r="B394" s="29" t="s">
        <v>24</v>
      </c>
      <c r="C394" s="29" t="s">
        <v>1111</v>
      </c>
      <c r="D394" s="29" t="s">
        <v>459</v>
      </c>
      <c r="E394" s="29">
        <v>2017</v>
      </c>
      <c r="F394" s="29" t="s">
        <v>1088</v>
      </c>
      <c r="G394" s="32" t="s">
        <v>1112</v>
      </c>
      <c r="H394" s="29">
        <v>372.99</v>
      </c>
      <c r="I394" s="29">
        <v>262.5</v>
      </c>
      <c r="J394" s="29"/>
      <c r="K394" s="29"/>
      <c r="L394" s="29"/>
      <c r="M394" s="29"/>
      <c r="N394" s="29">
        <v>110.49</v>
      </c>
      <c r="O394" s="47">
        <v>32.8125</v>
      </c>
      <c r="P394" s="28" t="s">
        <v>666</v>
      </c>
      <c r="Q394" s="29"/>
    </row>
    <row r="395" s="16" customFormat="1" ht="24" spans="1:17">
      <c r="A395" s="29">
        <v>14</v>
      </c>
      <c r="B395" s="29" t="s">
        <v>24</v>
      </c>
      <c r="C395" s="29" t="s">
        <v>1113</v>
      </c>
      <c r="D395" s="29" t="s">
        <v>451</v>
      </c>
      <c r="E395" s="29">
        <v>2017</v>
      </c>
      <c r="F395" s="29" t="s">
        <v>452</v>
      </c>
      <c r="G395" s="32" t="s">
        <v>1114</v>
      </c>
      <c r="H395" s="29">
        <v>999.67</v>
      </c>
      <c r="I395" s="29">
        <v>999.67</v>
      </c>
      <c r="J395" s="29"/>
      <c r="K395" s="29"/>
      <c r="L395" s="29"/>
      <c r="M395" s="29"/>
      <c r="N395" s="29"/>
      <c r="O395" s="47">
        <v>124.95875</v>
      </c>
      <c r="P395" s="28" t="s">
        <v>666</v>
      </c>
      <c r="Q395" s="29"/>
    </row>
    <row r="396" s="16" customFormat="1" ht="24" spans="1:17">
      <c r="A396" s="29">
        <v>15</v>
      </c>
      <c r="B396" s="29" t="s">
        <v>24</v>
      </c>
      <c r="C396" s="29" t="s">
        <v>1115</v>
      </c>
      <c r="D396" s="29" t="s">
        <v>589</v>
      </c>
      <c r="E396" s="29">
        <v>2017</v>
      </c>
      <c r="F396" s="29" t="s">
        <v>590</v>
      </c>
      <c r="G396" s="32" t="s">
        <v>1116</v>
      </c>
      <c r="H396" s="29">
        <v>3999.36</v>
      </c>
      <c r="I396" s="29">
        <v>3999.36</v>
      </c>
      <c r="J396" s="29"/>
      <c r="K396" s="29"/>
      <c r="L396" s="29"/>
      <c r="M396" s="29"/>
      <c r="N396" s="29"/>
      <c r="O396" s="47">
        <v>499.92</v>
      </c>
      <c r="P396" s="28" t="s">
        <v>666</v>
      </c>
      <c r="Q396" s="29"/>
    </row>
    <row r="397" s="16" customFormat="1" ht="24" spans="1:17">
      <c r="A397" s="29">
        <v>16</v>
      </c>
      <c r="B397" s="29" t="s">
        <v>24</v>
      </c>
      <c r="C397" s="29" t="s">
        <v>1117</v>
      </c>
      <c r="D397" s="29" t="s">
        <v>26</v>
      </c>
      <c r="E397" s="29">
        <v>2017</v>
      </c>
      <c r="F397" s="29" t="s">
        <v>27</v>
      </c>
      <c r="G397" s="32" t="s">
        <v>1118</v>
      </c>
      <c r="H397" s="29">
        <v>999.61</v>
      </c>
      <c r="I397" s="29">
        <v>999.61</v>
      </c>
      <c r="J397" s="29"/>
      <c r="K397" s="29"/>
      <c r="L397" s="29"/>
      <c r="M397" s="29"/>
      <c r="N397" s="29"/>
      <c r="O397" s="47">
        <v>124.95125</v>
      </c>
      <c r="P397" s="28" t="s">
        <v>666</v>
      </c>
      <c r="Q397" s="29"/>
    </row>
    <row r="398" s="16" customFormat="1" ht="24" spans="1:17">
      <c r="A398" s="29">
        <v>17</v>
      </c>
      <c r="B398" s="29" t="s">
        <v>24</v>
      </c>
      <c r="C398" s="29" t="s">
        <v>1119</v>
      </c>
      <c r="D398" s="29" t="s">
        <v>581</v>
      </c>
      <c r="E398" s="29">
        <v>2017</v>
      </c>
      <c r="F398" s="29" t="s">
        <v>582</v>
      </c>
      <c r="G398" s="32" t="s">
        <v>1120</v>
      </c>
      <c r="H398" s="29">
        <v>999.35</v>
      </c>
      <c r="I398" s="29">
        <v>999.35</v>
      </c>
      <c r="J398" s="29"/>
      <c r="K398" s="29"/>
      <c r="L398" s="29"/>
      <c r="M398" s="29"/>
      <c r="N398" s="29"/>
      <c r="O398" s="47">
        <v>124.91875</v>
      </c>
      <c r="P398" s="28" t="s">
        <v>666</v>
      </c>
      <c r="Q398" s="29"/>
    </row>
    <row r="399" s="16" customFormat="1" ht="24" spans="1:17">
      <c r="A399" s="29">
        <v>18</v>
      </c>
      <c r="B399" s="29" t="s">
        <v>24</v>
      </c>
      <c r="C399" s="29" t="s">
        <v>1121</v>
      </c>
      <c r="D399" s="29" t="s">
        <v>455</v>
      </c>
      <c r="E399" s="29">
        <v>2017</v>
      </c>
      <c r="F399" s="29" t="s">
        <v>456</v>
      </c>
      <c r="G399" s="32" t="s">
        <v>1402</v>
      </c>
      <c r="H399" s="29">
        <v>999.22</v>
      </c>
      <c r="I399" s="29">
        <v>999.22</v>
      </c>
      <c r="J399" s="29"/>
      <c r="K399" s="29"/>
      <c r="L399" s="29"/>
      <c r="M399" s="29"/>
      <c r="N399" s="29"/>
      <c r="O399" s="47">
        <v>124.9025</v>
      </c>
      <c r="P399" s="28" t="s">
        <v>666</v>
      </c>
      <c r="Q399" s="29"/>
    </row>
    <row r="400" s="16" customFormat="1" ht="24" spans="1:17">
      <c r="A400" s="29">
        <v>19</v>
      </c>
      <c r="B400" s="29" t="s">
        <v>24</v>
      </c>
      <c r="C400" s="29" t="s">
        <v>1123</v>
      </c>
      <c r="D400" s="29" t="s">
        <v>435</v>
      </c>
      <c r="E400" s="29">
        <v>2017</v>
      </c>
      <c r="F400" s="29" t="s">
        <v>436</v>
      </c>
      <c r="G400" s="32" t="s">
        <v>1124</v>
      </c>
      <c r="H400" s="29">
        <v>999.59</v>
      </c>
      <c r="I400" s="29">
        <v>999.59</v>
      </c>
      <c r="J400" s="29"/>
      <c r="K400" s="29"/>
      <c r="L400" s="29"/>
      <c r="M400" s="29"/>
      <c r="N400" s="29"/>
      <c r="O400" s="47">
        <v>124.94875</v>
      </c>
      <c r="P400" s="28" t="s">
        <v>666</v>
      </c>
      <c r="Q400" s="29"/>
    </row>
    <row r="401" s="16" customFormat="1" ht="24" spans="1:17">
      <c r="A401" s="29">
        <v>20</v>
      </c>
      <c r="B401" s="29" t="s">
        <v>24</v>
      </c>
      <c r="C401" s="29" t="s">
        <v>1125</v>
      </c>
      <c r="D401" s="29" t="s">
        <v>439</v>
      </c>
      <c r="E401" s="29">
        <v>2017</v>
      </c>
      <c r="F401" s="29" t="s">
        <v>440</v>
      </c>
      <c r="G401" s="32" t="s">
        <v>1126</v>
      </c>
      <c r="H401" s="29">
        <v>3994.44</v>
      </c>
      <c r="I401" s="29">
        <v>3994.44</v>
      </c>
      <c r="J401" s="29"/>
      <c r="K401" s="29"/>
      <c r="L401" s="29"/>
      <c r="M401" s="29"/>
      <c r="N401" s="29"/>
      <c r="O401" s="47">
        <v>499.305</v>
      </c>
      <c r="P401" s="28" t="s">
        <v>666</v>
      </c>
      <c r="Q401" s="29"/>
    </row>
    <row r="402" s="16" customFormat="1" ht="45" spans="1:17">
      <c r="A402" s="29">
        <v>21</v>
      </c>
      <c r="B402" s="29" t="s">
        <v>24</v>
      </c>
      <c r="C402" s="29" t="s">
        <v>430</v>
      </c>
      <c r="D402" s="29" t="s">
        <v>431</v>
      </c>
      <c r="E402" s="29">
        <v>2017</v>
      </c>
      <c r="F402" s="29" t="s">
        <v>432</v>
      </c>
      <c r="G402" s="32" t="s">
        <v>433</v>
      </c>
      <c r="H402" s="29">
        <v>300</v>
      </c>
      <c r="I402" s="29">
        <v>300</v>
      </c>
      <c r="J402" s="29"/>
      <c r="K402" s="29"/>
      <c r="L402" s="29"/>
      <c r="M402" s="29"/>
      <c r="N402" s="29"/>
      <c r="O402" s="45" t="s">
        <v>29</v>
      </c>
      <c r="P402" s="28" t="s">
        <v>120</v>
      </c>
      <c r="Q402" s="29"/>
    </row>
    <row r="403" s="16" customFormat="1" ht="24" spans="1:17">
      <c r="A403" s="29">
        <v>22</v>
      </c>
      <c r="B403" s="29" t="s">
        <v>24</v>
      </c>
      <c r="C403" s="29" t="s">
        <v>1127</v>
      </c>
      <c r="D403" s="29" t="s">
        <v>462</v>
      </c>
      <c r="E403" s="29">
        <v>2017</v>
      </c>
      <c r="F403" s="29" t="s">
        <v>463</v>
      </c>
      <c r="G403" s="32" t="s">
        <v>1128</v>
      </c>
      <c r="H403" s="29">
        <v>120</v>
      </c>
      <c r="I403" s="29">
        <v>120</v>
      </c>
      <c r="J403" s="29"/>
      <c r="K403" s="29"/>
      <c r="L403" s="29"/>
      <c r="M403" s="29"/>
      <c r="N403" s="29"/>
      <c r="O403" s="45" t="s">
        <v>29</v>
      </c>
      <c r="P403" s="28" t="s">
        <v>666</v>
      </c>
      <c r="Q403" s="29"/>
    </row>
    <row r="404" s="16" customFormat="1" ht="24" spans="1:17">
      <c r="A404" s="29">
        <v>23</v>
      </c>
      <c r="B404" s="29" t="s">
        <v>24</v>
      </c>
      <c r="C404" s="29" t="s">
        <v>434</v>
      </c>
      <c r="D404" s="29" t="s">
        <v>435</v>
      </c>
      <c r="E404" s="29">
        <v>2017</v>
      </c>
      <c r="F404" s="29" t="s">
        <v>436</v>
      </c>
      <c r="G404" s="32" t="s">
        <v>437</v>
      </c>
      <c r="H404" s="29">
        <v>300</v>
      </c>
      <c r="I404" s="29">
        <v>300</v>
      </c>
      <c r="J404" s="29"/>
      <c r="K404" s="29"/>
      <c r="L404" s="29"/>
      <c r="M404" s="29"/>
      <c r="N404" s="29"/>
      <c r="O404" s="45" t="s">
        <v>29</v>
      </c>
      <c r="P404" s="28" t="s">
        <v>120</v>
      </c>
      <c r="Q404" s="29"/>
    </row>
    <row r="405" s="16" customFormat="1" ht="24" spans="1:17">
      <c r="A405" s="29">
        <v>24</v>
      </c>
      <c r="B405" s="29" t="s">
        <v>24</v>
      </c>
      <c r="C405" s="29" t="s">
        <v>576</v>
      </c>
      <c r="D405" s="29" t="s">
        <v>577</v>
      </c>
      <c r="E405" s="29">
        <v>2017</v>
      </c>
      <c r="F405" s="29" t="s">
        <v>578</v>
      </c>
      <c r="G405" s="32" t="s">
        <v>579</v>
      </c>
      <c r="H405" s="29">
        <v>300</v>
      </c>
      <c r="I405" s="29">
        <v>300</v>
      </c>
      <c r="J405" s="29"/>
      <c r="K405" s="29"/>
      <c r="L405" s="29"/>
      <c r="M405" s="29"/>
      <c r="N405" s="29"/>
      <c r="O405" s="45" t="s">
        <v>29</v>
      </c>
      <c r="P405" s="28" t="s">
        <v>480</v>
      </c>
      <c r="Q405" s="29"/>
    </row>
    <row r="406" s="16" customFormat="1" ht="33.75" spans="1:17">
      <c r="A406" s="29">
        <v>25</v>
      </c>
      <c r="B406" s="29" t="s">
        <v>24</v>
      </c>
      <c r="C406" s="29" t="s">
        <v>438</v>
      </c>
      <c r="D406" s="29" t="s">
        <v>439</v>
      </c>
      <c r="E406" s="29">
        <v>2017</v>
      </c>
      <c r="F406" s="29" t="s">
        <v>440</v>
      </c>
      <c r="G406" s="32" t="s">
        <v>441</v>
      </c>
      <c r="H406" s="29">
        <v>300</v>
      </c>
      <c r="I406" s="29">
        <v>300</v>
      </c>
      <c r="J406" s="29"/>
      <c r="K406" s="29"/>
      <c r="L406" s="29"/>
      <c r="M406" s="29"/>
      <c r="N406" s="29"/>
      <c r="O406" s="45" t="s">
        <v>29</v>
      </c>
      <c r="P406" s="28" t="s">
        <v>120</v>
      </c>
      <c r="Q406" s="29"/>
    </row>
    <row r="407" s="16" customFormat="1" ht="45" spans="1:17">
      <c r="A407" s="29">
        <v>26</v>
      </c>
      <c r="B407" s="29" t="s">
        <v>24</v>
      </c>
      <c r="C407" s="29" t="s">
        <v>442</v>
      </c>
      <c r="D407" s="29" t="s">
        <v>443</v>
      </c>
      <c r="E407" s="29">
        <v>2017</v>
      </c>
      <c r="F407" s="29" t="s">
        <v>444</v>
      </c>
      <c r="G407" s="32" t="s">
        <v>445</v>
      </c>
      <c r="H407" s="29">
        <v>300</v>
      </c>
      <c r="I407" s="29">
        <v>300</v>
      </c>
      <c r="J407" s="29"/>
      <c r="K407" s="29"/>
      <c r="L407" s="29"/>
      <c r="M407" s="29"/>
      <c r="N407" s="29"/>
      <c r="O407" s="45" t="s">
        <v>29</v>
      </c>
      <c r="P407" s="28" t="s">
        <v>120</v>
      </c>
      <c r="Q407" s="29"/>
    </row>
    <row r="408" s="16" customFormat="1" ht="24" spans="1:17">
      <c r="A408" s="29">
        <v>27</v>
      </c>
      <c r="B408" s="29" t="s">
        <v>24</v>
      </c>
      <c r="C408" s="29" t="s">
        <v>580</v>
      </c>
      <c r="D408" s="29" t="s">
        <v>581</v>
      </c>
      <c r="E408" s="29">
        <v>2017</v>
      </c>
      <c r="F408" s="29" t="s">
        <v>582</v>
      </c>
      <c r="G408" s="32" t="s">
        <v>583</v>
      </c>
      <c r="H408" s="29">
        <v>300</v>
      </c>
      <c r="I408" s="29">
        <v>300</v>
      </c>
      <c r="J408" s="29"/>
      <c r="K408" s="29"/>
      <c r="L408" s="29"/>
      <c r="M408" s="29"/>
      <c r="N408" s="29"/>
      <c r="O408" s="45" t="s">
        <v>29</v>
      </c>
      <c r="P408" s="28" t="s">
        <v>480</v>
      </c>
      <c r="Q408" s="29"/>
    </row>
    <row r="409" s="16" customFormat="1" ht="30" customHeight="1" spans="1:17">
      <c r="A409" s="29">
        <v>28</v>
      </c>
      <c r="B409" s="29" t="s">
        <v>24</v>
      </c>
      <c r="C409" s="29" t="s">
        <v>25</v>
      </c>
      <c r="D409" s="29" t="s">
        <v>26</v>
      </c>
      <c r="E409" s="29">
        <v>2017</v>
      </c>
      <c r="F409" s="29" t="s">
        <v>27</v>
      </c>
      <c r="G409" s="32" t="s">
        <v>28</v>
      </c>
      <c r="H409" s="29">
        <v>300</v>
      </c>
      <c r="I409" s="29">
        <v>300</v>
      </c>
      <c r="J409" s="29"/>
      <c r="K409" s="29"/>
      <c r="L409" s="29"/>
      <c r="M409" s="29"/>
      <c r="N409" s="29"/>
      <c r="O409" s="45" t="s">
        <v>29</v>
      </c>
      <c r="P409" s="28" t="s">
        <v>30</v>
      </c>
      <c r="Q409" s="29"/>
    </row>
    <row r="410" s="16" customFormat="1" ht="24" spans="1:17">
      <c r="A410" s="29">
        <v>29</v>
      </c>
      <c r="B410" s="29" t="s">
        <v>24</v>
      </c>
      <c r="C410" s="29" t="s">
        <v>446</v>
      </c>
      <c r="D410" s="29" t="s">
        <v>447</v>
      </c>
      <c r="E410" s="29">
        <v>2017</v>
      </c>
      <c r="F410" s="29" t="s">
        <v>448</v>
      </c>
      <c r="G410" s="32" t="s">
        <v>449</v>
      </c>
      <c r="H410" s="29">
        <v>300</v>
      </c>
      <c r="I410" s="29">
        <v>300</v>
      </c>
      <c r="J410" s="29"/>
      <c r="K410" s="29"/>
      <c r="L410" s="29"/>
      <c r="M410" s="29"/>
      <c r="N410" s="29"/>
      <c r="O410" s="45" t="s">
        <v>29</v>
      </c>
      <c r="P410" s="28" t="s">
        <v>120</v>
      </c>
      <c r="Q410" s="29"/>
    </row>
    <row r="411" s="16" customFormat="1" ht="56.25" spans="1:17">
      <c r="A411" s="29">
        <v>30</v>
      </c>
      <c r="B411" s="29" t="s">
        <v>24</v>
      </c>
      <c r="C411" s="29" t="s">
        <v>450</v>
      </c>
      <c r="D411" s="29" t="s">
        <v>451</v>
      </c>
      <c r="E411" s="29">
        <v>2017</v>
      </c>
      <c r="F411" s="29" t="s">
        <v>452</v>
      </c>
      <c r="G411" s="32" t="s">
        <v>453</v>
      </c>
      <c r="H411" s="29">
        <v>300</v>
      </c>
      <c r="I411" s="29">
        <v>300</v>
      </c>
      <c r="J411" s="29"/>
      <c r="K411" s="29"/>
      <c r="L411" s="29"/>
      <c r="M411" s="29"/>
      <c r="N411" s="29"/>
      <c r="O411" s="45" t="s">
        <v>29</v>
      </c>
      <c r="P411" s="28" t="s">
        <v>120</v>
      </c>
      <c r="Q411" s="29"/>
    </row>
    <row r="412" s="16" customFormat="1" ht="33.75" spans="1:17">
      <c r="A412" s="29">
        <v>31</v>
      </c>
      <c r="B412" s="29" t="s">
        <v>24</v>
      </c>
      <c r="C412" s="29" t="s">
        <v>454</v>
      </c>
      <c r="D412" s="29" t="s">
        <v>455</v>
      </c>
      <c r="E412" s="29">
        <v>2017</v>
      </c>
      <c r="F412" s="29" t="s">
        <v>456</v>
      </c>
      <c r="G412" s="32" t="s">
        <v>457</v>
      </c>
      <c r="H412" s="29">
        <v>200</v>
      </c>
      <c r="I412" s="29">
        <v>200</v>
      </c>
      <c r="J412" s="29"/>
      <c r="K412" s="29"/>
      <c r="L412" s="29"/>
      <c r="M412" s="29"/>
      <c r="N412" s="29"/>
      <c r="O412" s="45" t="s">
        <v>29</v>
      </c>
      <c r="P412" s="28" t="s">
        <v>120</v>
      </c>
      <c r="Q412" s="29"/>
    </row>
    <row r="413" s="16" customFormat="1" ht="24" spans="1:17">
      <c r="A413" s="29">
        <v>32</v>
      </c>
      <c r="B413" s="29" t="s">
        <v>24</v>
      </c>
      <c r="C413" s="29" t="s">
        <v>584</v>
      </c>
      <c r="D413" s="29" t="s">
        <v>585</v>
      </c>
      <c r="E413" s="29">
        <v>2017</v>
      </c>
      <c r="F413" s="29" t="s">
        <v>586</v>
      </c>
      <c r="G413" s="32" t="s">
        <v>587</v>
      </c>
      <c r="H413" s="29">
        <v>300</v>
      </c>
      <c r="I413" s="29">
        <v>300</v>
      </c>
      <c r="J413" s="29"/>
      <c r="K413" s="29"/>
      <c r="L413" s="29"/>
      <c r="M413" s="29"/>
      <c r="N413" s="29"/>
      <c r="O413" s="45" t="s">
        <v>29</v>
      </c>
      <c r="P413" s="28" t="s">
        <v>480</v>
      </c>
      <c r="Q413" s="29"/>
    </row>
    <row r="414" s="16" customFormat="1" ht="24" spans="1:17">
      <c r="A414" s="29">
        <v>33</v>
      </c>
      <c r="B414" s="29" t="s">
        <v>24</v>
      </c>
      <c r="C414" s="29" t="s">
        <v>458</v>
      </c>
      <c r="D414" s="29" t="s">
        <v>459</v>
      </c>
      <c r="E414" s="29">
        <v>2017</v>
      </c>
      <c r="F414" s="29" t="s">
        <v>33</v>
      </c>
      <c r="G414" s="32" t="s">
        <v>460</v>
      </c>
      <c r="H414" s="29">
        <v>300</v>
      </c>
      <c r="I414" s="29">
        <v>300</v>
      </c>
      <c r="J414" s="29"/>
      <c r="K414" s="29"/>
      <c r="L414" s="29"/>
      <c r="M414" s="29"/>
      <c r="N414" s="29"/>
      <c r="O414" s="45" t="s">
        <v>29</v>
      </c>
      <c r="P414" s="28" t="s">
        <v>120</v>
      </c>
      <c r="Q414" s="29"/>
    </row>
    <row r="415" s="16" customFormat="1" ht="33.75" spans="1:17">
      <c r="A415" s="29">
        <v>34</v>
      </c>
      <c r="B415" s="29" t="s">
        <v>24</v>
      </c>
      <c r="C415" s="29" t="s">
        <v>588</v>
      </c>
      <c r="D415" s="29" t="s">
        <v>589</v>
      </c>
      <c r="E415" s="29">
        <v>2017</v>
      </c>
      <c r="F415" s="29" t="s">
        <v>590</v>
      </c>
      <c r="G415" s="32" t="s">
        <v>591</v>
      </c>
      <c r="H415" s="29">
        <v>300</v>
      </c>
      <c r="I415" s="29">
        <v>300</v>
      </c>
      <c r="J415" s="29"/>
      <c r="K415" s="29"/>
      <c r="L415" s="29"/>
      <c r="M415" s="29"/>
      <c r="N415" s="29"/>
      <c r="O415" s="45" t="s">
        <v>29</v>
      </c>
      <c r="P415" s="28" t="s">
        <v>480</v>
      </c>
      <c r="Q415" s="29"/>
    </row>
    <row r="416" s="16" customFormat="1" ht="24" spans="1:17">
      <c r="A416" s="29">
        <v>35</v>
      </c>
      <c r="B416" s="29" t="s">
        <v>24</v>
      </c>
      <c r="C416" s="29" t="s">
        <v>1129</v>
      </c>
      <c r="D416" s="29" t="s">
        <v>455</v>
      </c>
      <c r="E416" s="29">
        <v>2017</v>
      </c>
      <c r="F416" s="29" t="s">
        <v>456</v>
      </c>
      <c r="G416" s="32" t="s">
        <v>1130</v>
      </c>
      <c r="H416" s="29">
        <v>100</v>
      </c>
      <c r="I416" s="29">
        <v>100</v>
      </c>
      <c r="J416" s="29"/>
      <c r="K416" s="29"/>
      <c r="L416" s="29"/>
      <c r="M416" s="29"/>
      <c r="N416" s="29"/>
      <c r="O416" s="45" t="s">
        <v>29</v>
      </c>
      <c r="P416" s="28" t="s">
        <v>666</v>
      </c>
      <c r="Q416" s="29"/>
    </row>
    <row r="417" s="16" customFormat="1" ht="24" spans="1:17">
      <c r="A417" s="29">
        <v>36</v>
      </c>
      <c r="B417" s="29" t="s">
        <v>24</v>
      </c>
      <c r="C417" s="29" t="s">
        <v>461</v>
      </c>
      <c r="D417" s="29" t="s">
        <v>462</v>
      </c>
      <c r="E417" s="29">
        <v>2017</v>
      </c>
      <c r="F417" s="29" t="s">
        <v>463</v>
      </c>
      <c r="G417" s="32" t="s">
        <v>464</v>
      </c>
      <c r="H417" s="29">
        <v>180</v>
      </c>
      <c r="I417" s="29">
        <v>180</v>
      </c>
      <c r="J417" s="29"/>
      <c r="K417" s="29"/>
      <c r="L417" s="29"/>
      <c r="M417" s="29"/>
      <c r="N417" s="29"/>
      <c r="O417" s="45" t="s">
        <v>29</v>
      </c>
      <c r="P417" s="28" t="s">
        <v>120</v>
      </c>
      <c r="Q417" s="29"/>
    </row>
    <row r="418" s="16" customFormat="1" ht="51" customHeight="1" spans="1:17">
      <c r="A418" s="29">
        <v>37</v>
      </c>
      <c r="B418" s="29" t="s">
        <v>24</v>
      </c>
      <c r="C418" s="29" t="s">
        <v>31</v>
      </c>
      <c r="D418" s="29" t="s">
        <v>32</v>
      </c>
      <c r="E418" s="29">
        <v>2017</v>
      </c>
      <c r="F418" s="29" t="s">
        <v>33</v>
      </c>
      <c r="G418" s="32" t="s">
        <v>34</v>
      </c>
      <c r="H418" s="29">
        <v>9940.01</v>
      </c>
      <c r="I418" s="29">
        <v>6940.01</v>
      </c>
      <c r="J418" s="29"/>
      <c r="K418" s="29"/>
      <c r="L418" s="29"/>
      <c r="M418" s="29"/>
      <c r="N418" s="29">
        <v>3000</v>
      </c>
      <c r="O418" s="45">
        <v>462.667333333333</v>
      </c>
      <c r="P418" s="26" t="s">
        <v>30</v>
      </c>
      <c r="Q418" s="29"/>
    </row>
    <row r="419" s="16" customFormat="1" ht="108" spans="1:17">
      <c r="A419" s="29">
        <v>38</v>
      </c>
      <c r="B419" s="29" t="s">
        <v>24</v>
      </c>
      <c r="C419" s="29" t="s">
        <v>465</v>
      </c>
      <c r="D419" s="29" t="s">
        <v>466</v>
      </c>
      <c r="E419" s="29">
        <v>2018</v>
      </c>
      <c r="F419" s="29" t="s">
        <v>467</v>
      </c>
      <c r="G419" s="32" t="s">
        <v>468</v>
      </c>
      <c r="H419" s="29">
        <v>850.82</v>
      </c>
      <c r="I419" s="29">
        <v>850.82</v>
      </c>
      <c r="J419" s="29"/>
      <c r="K419" s="29"/>
      <c r="L419" s="29"/>
      <c r="M419" s="29"/>
      <c r="N419" s="29"/>
      <c r="O419" s="45">
        <v>106.3525</v>
      </c>
      <c r="P419" s="28" t="s">
        <v>120</v>
      </c>
      <c r="Q419" s="29"/>
    </row>
    <row r="420" s="16" customFormat="1" ht="96" customHeight="1" spans="1:17">
      <c r="A420" s="29">
        <v>39</v>
      </c>
      <c r="B420" s="33" t="s">
        <v>35</v>
      </c>
      <c r="C420" s="29" t="s">
        <v>36</v>
      </c>
      <c r="D420" s="33" t="s">
        <v>37</v>
      </c>
      <c r="E420" s="29">
        <v>2017</v>
      </c>
      <c r="F420" s="33" t="s">
        <v>38</v>
      </c>
      <c r="G420" s="32" t="s">
        <v>39</v>
      </c>
      <c r="H420" s="38">
        <v>24637.46</v>
      </c>
      <c r="I420" s="38">
        <v>16566.6344</v>
      </c>
      <c r="J420" s="38">
        <v>627.8256</v>
      </c>
      <c r="K420" s="48"/>
      <c r="L420" s="38"/>
      <c r="M420" s="38"/>
      <c r="N420" s="38">
        <v>7443</v>
      </c>
      <c r="O420" s="45">
        <v>1104.44229333333</v>
      </c>
      <c r="P420" s="31" t="s">
        <v>30</v>
      </c>
      <c r="Q420" s="29"/>
    </row>
    <row r="421" s="16" customFormat="1" ht="66" customHeight="1" spans="1:17">
      <c r="A421" s="29">
        <v>40</v>
      </c>
      <c r="B421" s="29" t="s">
        <v>24</v>
      </c>
      <c r="C421" s="29" t="s">
        <v>469</v>
      </c>
      <c r="D421" s="29" t="s">
        <v>37</v>
      </c>
      <c r="E421" s="29">
        <v>2019</v>
      </c>
      <c r="F421" s="29" t="s">
        <v>470</v>
      </c>
      <c r="G421" s="32" t="s">
        <v>471</v>
      </c>
      <c r="H421" s="29">
        <v>800</v>
      </c>
      <c r="I421" s="29">
        <v>800</v>
      </c>
      <c r="J421" s="29"/>
      <c r="K421" s="29"/>
      <c r="L421" s="29"/>
      <c r="M421" s="29"/>
      <c r="N421" s="29"/>
      <c r="O421" s="56">
        <v>100</v>
      </c>
      <c r="P421" s="28" t="s">
        <v>120</v>
      </c>
      <c r="Q421" s="29"/>
    </row>
    <row r="422" s="16" customFormat="1" ht="61" customHeight="1" spans="1:17">
      <c r="A422" s="29">
        <v>41</v>
      </c>
      <c r="B422" s="29" t="s">
        <v>24</v>
      </c>
      <c r="C422" s="29" t="s">
        <v>472</v>
      </c>
      <c r="D422" s="29" t="s">
        <v>473</v>
      </c>
      <c r="E422" s="29">
        <v>2019</v>
      </c>
      <c r="F422" s="29" t="s">
        <v>470</v>
      </c>
      <c r="G422" s="32" t="s">
        <v>474</v>
      </c>
      <c r="H422" s="29">
        <v>2500</v>
      </c>
      <c r="I422" s="29">
        <v>2500</v>
      </c>
      <c r="J422" s="29"/>
      <c r="K422" s="29"/>
      <c r="L422" s="29"/>
      <c r="M422" s="29"/>
      <c r="N422" s="29"/>
      <c r="O422" s="56">
        <v>312.5</v>
      </c>
      <c r="P422" s="28" t="s">
        <v>120</v>
      </c>
      <c r="Q422" s="29"/>
    </row>
    <row r="423" s="17" customFormat="1" ht="44" customHeight="1" spans="1:17">
      <c r="A423" s="29">
        <v>42</v>
      </c>
      <c r="B423" s="29" t="s">
        <v>24</v>
      </c>
      <c r="C423" s="29" t="s">
        <v>643</v>
      </c>
      <c r="D423" s="29" t="s">
        <v>473</v>
      </c>
      <c r="E423" s="29">
        <v>2019</v>
      </c>
      <c r="F423" s="29" t="s">
        <v>470</v>
      </c>
      <c r="G423" s="32" t="s">
        <v>644</v>
      </c>
      <c r="H423" s="29">
        <v>2700</v>
      </c>
      <c r="I423" s="38">
        <v>2700</v>
      </c>
      <c r="J423" s="38"/>
      <c r="K423" s="29"/>
      <c r="L423" s="31"/>
      <c r="M423" s="31"/>
      <c r="N423" s="31"/>
      <c r="O423" s="45">
        <v>337.5</v>
      </c>
      <c r="P423" s="31" t="s">
        <v>626</v>
      </c>
      <c r="Q423" s="29"/>
    </row>
    <row r="424" s="17" customFormat="1" ht="39" customHeight="1" spans="1:17">
      <c r="A424" s="29">
        <v>43</v>
      </c>
      <c r="B424" s="29" t="s">
        <v>24</v>
      </c>
      <c r="C424" s="29" t="s">
        <v>645</v>
      </c>
      <c r="D424" s="29" t="s">
        <v>473</v>
      </c>
      <c r="E424" s="29">
        <v>2019</v>
      </c>
      <c r="F424" s="29" t="s">
        <v>470</v>
      </c>
      <c r="G424" s="32" t="s">
        <v>646</v>
      </c>
      <c r="H424" s="29">
        <v>300</v>
      </c>
      <c r="I424" s="38">
        <v>300</v>
      </c>
      <c r="J424" s="38"/>
      <c r="K424" s="29"/>
      <c r="L424" s="31"/>
      <c r="M424" s="31"/>
      <c r="N424" s="31"/>
      <c r="O424" s="45">
        <v>37.5</v>
      </c>
      <c r="P424" s="31" t="s">
        <v>626</v>
      </c>
      <c r="Q424" s="29"/>
    </row>
    <row r="425" s="17" customFormat="1" ht="23" customHeight="1" spans="1:17">
      <c r="A425" s="29">
        <v>44</v>
      </c>
      <c r="B425" s="29" t="s">
        <v>24</v>
      </c>
      <c r="C425" s="29" t="s">
        <v>745</v>
      </c>
      <c r="D425" s="29" t="s">
        <v>746</v>
      </c>
      <c r="E425" s="29">
        <v>2018</v>
      </c>
      <c r="F425" s="29" t="s">
        <v>747</v>
      </c>
      <c r="G425" s="32" t="s">
        <v>748</v>
      </c>
      <c r="H425" s="29">
        <v>3850</v>
      </c>
      <c r="I425" s="38"/>
      <c r="J425" s="38">
        <v>770</v>
      </c>
      <c r="K425" s="29"/>
      <c r="L425" s="31"/>
      <c r="M425" s="31"/>
      <c r="N425" s="31">
        <v>3080</v>
      </c>
      <c r="O425" s="45" t="s">
        <v>29</v>
      </c>
      <c r="P425" s="29" t="s">
        <v>666</v>
      </c>
      <c r="Q425" s="29"/>
    </row>
    <row r="426" s="15" customFormat="1" spans="1:17">
      <c r="A426" s="49" t="s">
        <v>1403</v>
      </c>
      <c r="B426" s="49"/>
      <c r="C426" s="49"/>
      <c r="D426" s="49"/>
      <c r="E426" s="49"/>
      <c r="F426" s="49"/>
      <c r="G426" s="49"/>
      <c r="H426" s="49">
        <f t="shared" ref="H426:O426" si="13">SUM(H427:H450)</f>
        <v>26129.0478</v>
      </c>
      <c r="I426" s="49">
        <f t="shared" si="13"/>
        <v>22832.3339</v>
      </c>
      <c r="J426" s="49">
        <f t="shared" si="13"/>
        <v>310</v>
      </c>
      <c r="K426" s="49">
        <f t="shared" si="13"/>
        <v>0</v>
      </c>
      <c r="L426" s="49">
        <f t="shared" si="13"/>
        <v>911.0274</v>
      </c>
      <c r="M426" s="49">
        <f t="shared" si="13"/>
        <v>0</v>
      </c>
      <c r="N426" s="49">
        <f t="shared" si="13"/>
        <v>2075.6865</v>
      </c>
      <c r="O426" s="57">
        <f t="shared" si="13"/>
        <v>2436.1982375</v>
      </c>
      <c r="P426" s="49"/>
      <c r="Q426" s="49"/>
    </row>
    <row r="427" s="19" customFormat="1" ht="22.5" customHeight="1" spans="1:17">
      <c r="A427" s="29">
        <v>1</v>
      </c>
      <c r="B427" s="29" t="s">
        <v>93</v>
      </c>
      <c r="C427" s="29" t="s">
        <v>1203</v>
      </c>
      <c r="D427" s="29" t="s">
        <v>95</v>
      </c>
      <c r="E427" s="33">
        <v>2016</v>
      </c>
      <c r="F427" s="29" t="s">
        <v>65</v>
      </c>
      <c r="G427" s="32" t="s">
        <v>1204</v>
      </c>
      <c r="H427" s="38">
        <v>537.33</v>
      </c>
      <c r="I427" s="38"/>
      <c r="J427" s="38"/>
      <c r="K427" s="38"/>
      <c r="L427" s="38">
        <v>537.33</v>
      </c>
      <c r="M427" s="31"/>
      <c r="N427" s="38"/>
      <c r="O427" s="45">
        <v>67.16625</v>
      </c>
      <c r="P427" s="29" t="s">
        <v>666</v>
      </c>
      <c r="Q427" s="29"/>
    </row>
    <row r="428" s="16" customFormat="1" ht="54" customHeight="1" spans="1:17">
      <c r="A428" s="29">
        <v>2</v>
      </c>
      <c r="B428" s="29" t="s">
        <v>93</v>
      </c>
      <c r="C428" s="29" t="s">
        <v>94</v>
      </c>
      <c r="D428" s="29" t="s">
        <v>95</v>
      </c>
      <c r="E428" s="29">
        <v>2017</v>
      </c>
      <c r="F428" s="29" t="s">
        <v>65</v>
      </c>
      <c r="G428" s="32" t="s">
        <v>96</v>
      </c>
      <c r="H428" s="89">
        <v>449.8756</v>
      </c>
      <c r="I428" s="89">
        <v>315</v>
      </c>
      <c r="J428" s="89"/>
      <c r="K428" s="37"/>
      <c r="L428" s="37"/>
      <c r="M428" s="48"/>
      <c r="N428" s="38">
        <v>134.8756</v>
      </c>
      <c r="O428" s="47">
        <v>39.375</v>
      </c>
      <c r="P428" s="31" t="s">
        <v>30</v>
      </c>
      <c r="Q428" s="29"/>
    </row>
    <row r="429" s="16" customFormat="1" ht="24" spans="1:17">
      <c r="A429" s="29">
        <v>3</v>
      </c>
      <c r="B429" s="29" t="s">
        <v>93</v>
      </c>
      <c r="C429" s="29" t="s">
        <v>1205</v>
      </c>
      <c r="D429" s="29" t="s">
        <v>95</v>
      </c>
      <c r="E429" s="29">
        <v>2017</v>
      </c>
      <c r="F429" s="29" t="s">
        <v>65</v>
      </c>
      <c r="G429" s="32" t="s">
        <v>1206</v>
      </c>
      <c r="H429" s="89">
        <v>80</v>
      </c>
      <c r="I429" s="89">
        <v>56</v>
      </c>
      <c r="J429" s="89"/>
      <c r="K429" s="37"/>
      <c r="L429" s="37"/>
      <c r="M429" s="37"/>
      <c r="N429" s="37">
        <v>24</v>
      </c>
      <c r="O429" s="47">
        <v>7</v>
      </c>
      <c r="P429" s="29" t="s">
        <v>666</v>
      </c>
      <c r="Q429" s="29"/>
    </row>
    <row r="430" s="16" customFormat="1" ht="43" customHeight="1" spans="1:17">
      <c r="A430" s="29">
        <v>4</v>
      </c>
      <c r="B430" s="29" t="s">
        <v>93</v>
      </c>
      <c r="C430" s="29" t="s">
        <v>97</v>
      </c>
      <c r="D430" s="29" t="s">
        <v>95</v>
      </c>
      <c r="E430" s="29">
        <v>2017</v>
      </c>
      <c r="F430" s="29" t="s">
        <v>98</v>
      </c>
      <c r="G430" s="32" t="s">
        <v>99</v>
      </c>
      <c r="H430" s="89">
        <v>169.9547</v>
      </c>
      <c r="I430" s="89">
        <v>169.9547</v>
      </c>
      <c r="J430" s="89"/>
      <c r="K430" s="37"/>
      <c r="L430" s="37"/>
      <c r="M430" s="37"/>
      <c r="N430" s="37"/>
      <c r="O430" s="47">
        <v>21.2443375</v>
      </c>
      <c r="P430" s="31" t="s">
        <v>30</v>
      </c>
      <c r="Q430" s="29"/>
    </row>
    <row r="431" s="16" customFormat="1" ht="25" customHeight="1" spans="1:17">
      <c r="A431" s="29">
        <v>5</v>
      </c>
      <c r="B431" s="29" t="s">
        <v>93</v>
      </c>
      <c r="C431" s="29" t="s">
        <v>100</v>
      </c>
      <c r="D431" s="29" t="s">
        <v>95</v>
      </c>
      <c r="E431" s="29">
        <v>2017</v>
      </c>
      <c r="F431" s="29" t="s">
        <v>101</v>
      </c>
      <c r="G431" s="32" t="s">
        <v>102</v>
      </c>
      <c r="H431" s="89">
        <v>120</v>
      </c>
      <c r="I431" s="89">
        <v>120</v>
      </c>
      <c r="J431" s="89"/>
      <c r="K431" s="37"/>
      <c r="L431" s="37"/>
      <c r="M431" s="37"/>
      <c r="N431" s="37"/>
      <c r="O431" s="47">
        <v>15</v>
      </c>
      <c r="P431" s="31" t="s">
        <v>30</v>
      </c>
      <c r="Q431" s="29"/>
    </row>
    <row r="432" s="16" customFormat="1" ht="24" spans="1:17">
      <c r="A432" s="29">
        <v>6</v>
      </c>
      <c r="B432" s="29" t="s">
        <v>93</v>
      </c>
      <c r="C432" s="29" t="s">
        <v>1368</v>
      </c>
      <c r="D432" s="29" t="s">
        <v>95</v>
      </c>
      <c r="E432" s="29">
        <v>2017</v>
      </c>
      <c r="F432" s="29" t="s">
        <v>65</v>
      </c>
      <c r="G432" s="32" t="s">
        <v>1369</v>
      </c>
      <c r="H432" s="89">
        <v>210</v>
      </c>
      <c r="I432" s="89">
        <v>210</v>
      </c>
      <c r="J432" s="89"/>
      <c r="K432" s="37"/>
      <c r="L432" s="37"/>
      <c r="M432" s="37"/>
      <c r="N432" s="37"/>
      <c r="O432" s="47">
        <v>26.25</v>
      </c>
      <c r="P432" s="29" t="s">
        <v>1280</v>
      </c>
      <c r="Q432" s="29"/>
    </row>
    <row r="433" s="16" customFormat="1" ht="24" spans="1:17">
      <c r="A433" s="29">
        <v>7</v>
      </c>
      <c r="B433" s="29" t="s">
        <v>93</v>
      </c>
      <c r="C433" s="29" t="s">
        <v>1207</v>
      </c>
      <c r="D433" s="29" t="s">
        <v>95</v>
      </c>
      <c r="E433" s="29">
        <v>2017</v>
      </c>
      <c r="F433" s="29" t="s">
        <v>65</v>
      </c>
      <c r="G433" s="32" t="s">
        <v>1208</v>
      </c>
      <c r="H433" s="89">
        <v>1050</v>
      </c>
      <c r="I433" s="89">
        <v>735</v>
      </c>
      <c r="J433" s="89"/>
      <c r="K433" s="37"/>
      <c r="L433" s="37"/>
      <c r="M433" s="37"/>
      <c r="N433" s="37">
        <v>315</v>
      </c>
      <c r="O433" s="47">
        <v>91.875</v>
      </c>
      <c r="P433" s="29" t="s">
        <v>666</v>
      </c>
      <c r="Q433" s="29"/>
    </row>
    <row r="434" s="16" customFormat="1" ht="24" spans="1:17">
      <c r="A434" s="29">
        <v>8</v>
      </c>
      <c r="B434" s="29" t="s">
        <v>93</v>
      </c>
      <c r="C434" s="29" t="s">
        <v>1209</v>
      </c>
      <c r="D434" s="29" t="s">
        <v>95</v>
      </c>
      <c r="E434" s="29">
        <v>2017</v>
      </c>
      <c r="F434" s="29" t="s">
        <v>65</v>
      </c>
      <c r="G434" s="90" t="s">
        <v>1210</v>
      </c>
      <c r="H434" s="89">
        <v>353.6748</v>
      </c>
      <c r="I434" s="89">
        <v>353.6748</v>
      </c>
      <c r="J434" s="89"/>
      <c r="K434" s="37"/>
      <c r="L434" s="37"/>
      <c r="M434" s="37"/>
      <c r="N434" s="37"/>
      <c r="O434" s="47">
        <v>44.20935</v>
      </c>
      <c r="P434" s="29" t="s">
        <v>666</v>
      </c>
      <c r="Q434" s="29"/>
    </row>
    <row r="435" s="16" customFormat="1" ht="22.5" spans="1:17">
      <c r="A435" s="29">
        <v>9</v>
      </c>
      <c r="B435" s="29" t="s">
        <v>93</v>
      </c>
      <c r="C435" s="29" t="s">
        <v>397</v>
      </c>
      <c r="D435" s="29" t="s">
        <v>95</v>
      </c>
      <c r="E435" s="29">
        <v>2017</v>
      </c>
      <c r="F435" s="29" t="s">
        <v>398</v>
      </c>
      <c r="G435" s="32" t="s">
        <v>399</v>
      </c>
      <c r="H435" s="89">
        <v>149.5966</v>
      </c>
      <c r="I435" s="89">
        <v>149.5966</v>
      </c>
      <c r="J435" s="89"/>
      <c r="K435" s="37"/>
      <c r="L435" s="37"/>
      <c r="M435" s="37"/>
      <c r="N435" s="37"/>
      <c r="O435" s="47">
        <v>18.699575</v>
      </c>
      <c r="P435" s="29" t="s">
        <v>120</v>
      </c>
      <c r="Q435" s="29"/>
    </row>
    <row r="436" s="16" customFormat="1" ht="24" spans="1:17">
      <c r="A436" s="29">
        <v>10</v>
      </c>
      <c r="B436" s="29" t="s">
        <v>93</v>
      </c>
      <c r="C436" s="29" t="s">
        <v>1211</v>
      </c>
      <c r="D436" s="29" t="s">
        <v>95</v>
      </c>
      <c r="E436" s="29">
        <v>2017</v>
      </c>
      <c r="F436" s="29" t="s">
        <v>101</v>
      </c>
      <c r="G436" s="32" t="s">
        <v>1212</v>
      </c>
      <c r="H436" s="38">
        <v>999.6377</v>
      </c>
      <c r="I436" s="38">
        <v>999.6377</v>
      </c>
      <c r="J436" s="38"/>
      <c r="K436" s="37"/>
      <c r="L436" s="37"/>
      <c r="M436" s="37"/>
      <c r="N436" s="37"/>
      <c r="O436" s="47">
        <v>124.9547125</v>
      </c>
      <c r="P436" s="29" t="s">
        <v>666</v>
      </c>
      <c r="Q436" s="29"/>
    </row>
    <row r="437" s="16" customFormat="1" ht="24" spans="1:17">
      <c r="A437" s="29">
        <v>11</v>
      </c>
      <c r="B437" s="29" t="s">
        <v>93</v>
      </c>
      <c r="C437" s="29" t="s">
        <v>1213</v>
      </c>
      <c r="D437" s="29" t="s">
        <v>95</v>
      </c>
      <c r="E437" s="29">
        <v>2017</v>
      </c>
      <c r="F437" s="29" t="s">
        <v>98</v>
      </c>
      <c r="G437" s="32" t="s">
        <v>1212</v>
      </c>
      <c r="H437" s="38">
        <v>997.4439</v>
      </c>
      <c r="I437" s="38">
        <v>997.4439</v>
      </c>
      <c r="J437" s="38"/>
      <c r="K437" s="29"/>
      <c r="L437" s="29"/>
      <c r="M437" s="29"/>
      <c r="N437" s="29"/>
      <c r="O437" s="47">
        <v>124.6804875</v>
      </c>
      <c r="P437" s="29" t="s">
        <v>666</v>
      </c>
      <c r="Q437" s="29"/>
    </row>
    <row r="438" s="16" customFormat="1" ht="24" spans="1:17">
      <c r="A438" s="29">
        <v>12</v>
      </c>
      <c r="B438" s="29" t="s">
        <v>93</v>
      </c>
      <c r="C438" s="29" t="s">
        <v>1214</v>
      </c>
      <c r="D438" s="29" t="s">
        <v>95</v>
      </c>
      <c r="E438" s="29">
        <v>2017</v>
      </c>
      <c r="F438" s="29" t="s">
        <v>414</v>
      </c>
      <c r="G438" s="32" t="s">
        <v>1212</v>
      </c>
      <c r="H438" s="38">
        <v>998.9962</v>
      </c>
      <c r="I438" s="38">
        <v>998.9962</v>
      </c>
      <c r="J438" s="38"/>
      <c r="K438" s="37"/>
      <c r="L438" s="37"/>
      <c r="M438" s="37"/>
      <c r="N438" s="37"/>
      <c r="O438" s="47">
        <v>124.874525</v>
      </c>
      <c r="P438" s="29" t="s">
        <v>666</v>
      </c>
      <c r="Q438" s="29"/>
    </row>
    <row r="439" s="20" customFormat="1" ht="33.75" spans="1:17">
      <c r="A439" s="29">
        <v>13</v>
      </c>
      <c r="B439" s="29" t="s">
        <v>93</v>
      </c>
      <c r="C439" s="29" t="s">
        <v>1215</v>
      </c>
      <c r="D439" s="29" t="s">
        <v>95</v>
      </c>
      <c r="E439" s="29">
        <v>2017</v>
      </c>
      <c r="F439" s="29" t="s">
        <v>65</v>
      </c>
      <c r="G439" s="32" t="s">
        <v>1216</v>
      </c>
      <c r="H439" s="38">
        <v>4959.4</v>
      </c>
      <c r="I439" s="38">
        <v>4959.4</v>
      </c>
      <c r="J439" s="38"/>
      <c r="K439" s="37"/>
      <c r="L439" s="37"/>
      <c r="M439" s="37"/>
      <c r="N439" s="37"/>
      <c r="O439" s="47">
        <v>619.925</v>
      </c>
      <c r="P439" s="29" t="s">
        <v>666</v>
      </c>
      <c r="Q439" s="29"/>
    </row>
    <row r="440" s="16" customFormat="1" spans="1:17">
      <c r="A440" s="29">
        <v>14</v>
      </c>
      <c r="B440" s="29" t="s">
        <v>93</v>
      </c>
      <c r="C440" s="29" t="s">
        <v>400</v>
      </c>
      <c r="D440" s="29" t="s">
        <v>401</v>
      </c>
      <c r="E440" s="29">
        <v>2017</v>
      </c>
      <c r="F440" s="29" t="s">
        <v>402</v>
      </c>
      <c r="G440" s="32" t="s">
        <v>403</v>
      </c>
      <c r="H440" s="37">
        <v>350</v>
      </c>
      <c r="I440" s="37">
        <v>300</v>
      </c>
      <c r="J440" s="37"/>
      <c r="K440" s="37"/>
      <c r="L440" s="37"/>
      <c r="M440" s="37"/>
      <c r="N440" s="37">
        <v>50</v>
      </c>
      <c r="O440" s="45" t="s">
        <v>29</v>
      </c>
      <c r="P440" s="29" t="s">
        <v>120</v>
      </c>
      <c r="Q440" s="29"/>
    </row>
    <row r="441" s="16" customFormat="1" spans="1:17">
      <c r="A441" s="29">
        <v>15</v>
      </c>
      <c r="B441" s="29" t="s">
        <v>93</v>
      </c>
      <c r="C441" s="29" t="s">
        <v>404</v>
      </c>
      <c r="D441" s="29" t="s">
        <v>405</v>
      </c>
      <c r="E441" s="29">
        <v>2017</v>
      </c>
      <c r="F441" s="29" t="s">
        <v>406</v>
      </c>
      <c r="G441" s="32" t="s">
        <v>407</v>
      </c>
      <c r="H441" s="38">
        <v>463.9713</v>
      </c>
      <c r="I441" s="37">
        <v>300</v>
      </c>
      <c r="J441" s="37"/>
      <c r="K441" s="37"/>
      <c r="L441" s="37"/>
      <c r="M441" s="37"/>
      <c r="N441" s="38">
        <v>163.9713</v>
      </c>
      <c r="O441" s="45" t="s">
        <v>29</v>
      </c>
      <c r="P441" s="29" t="s">
        <v>120</v>
      </c>
      <c r="Q441" s="29"/>
    </row>
    <row r="442" s="16" customFormat="1" ht="24" spans="1:17">
      <c r="A442" s="29">
        <v>16</v>
      </c>
      <c r="B442" s="29" t="s">
        <v>93</v>
      </c>
      <c r="C442" s="29" t="s">
        <v>408</v>
      </c>
      <c r="D442" s="29" t="s">
        <v>409</v>
      </c>
      <c r="E442" s="29">
        <v>2017</v>
      </c>
      <c r="F442" s="29" t="s">
        <v>410</v>
      </c>
      <c r="G442" s="32" t="s">
        <v>411</v>
      </c>
      <c r="H442" s="37">
        <v>350</v>
      </c>
      <c r="I442" s="37">
        <v>300</v>
      </c>
      <c r="J442" s="37"/>
      <c r="K442" s="37"/>
      <c r="L442" s="37"/>
      <c r="M442" s="37"/>
      <c r="N442" s="37">
        <v>50</v>
      </c>
      <c r="O442" s="45" t="s">
        <v>29</v>
      </c>
      <c r="P442" s="29" t="s">
        <v>120</v>
      </c>
      <c r="Q442" s="29"/>
    </row>
    <row r="443" s="16" customFormat="1" ht="24" spans="1:17">
      <c r="A443" s="29">
        <v>17</v>
      </c>
      <c r="B443" s="29" t="s">
        <v>93</v>
      </c>
      <c r="C443" s="29" t="s">
        <v>1217</v>
      </c>
      <c r="D443" s="29" t="s">
        <v>95</v>
      </c>
      <c r="E443" s="29">
        <v>2017</v>
      </c>
      <c r="F443" s="29" t="s">
        <v>65</v>
      </c>
      <c r="G443" s="32" t="s">
        <v>1218</v>
      </c>
      <c r="H443" s="38">
        <v>348.6748</v>
      </c>
      <c r="I443" s="37">
        <v>300</v>
      </c>
      <c r="J443" s="37"/>
      <c r="K443" s="29"/>
      <c r="L443" s="29"/>
      <c r="M443" s="29"/>
      <c r="N443" s="29">
        <v>48.6748</v>
      </c>
      <c r="O443" s="45" t="s">
        <v>29</v>
      </c>
      <c r="P443" s="29" t="s">
        <v>666</v>
      </c>
      <c r="Q443" s="29"/>
    </row>
    <row r="444" s="16" customFormat="1" ht="24" spans="1:17">
      <c r="A444" s="29">
        <v>18</v>
      </c>
      <c r="B444" s="29" t="s">
        <v>93</v>
      </c>
      <c r="C444" s="29" t="s">
        <v>412</v>
      </c>
      <c r="D444" s="29" t="s">
        <v>413</v>
      </c>
      <c r="E444" s="29">
        <v>2017</v>
      </c>
      <c r="F444" s="29" t="s">
        <v>414</v>
      </c>
      <c r="G444" s="32" t="s">
        <v>415</v>
      </c>
      <c r="H444" s="37">
        <v>290.96</v>
      </c>
      <c r="I444" s="37">
        <v>290.96</v>
      </c>
      <c r="J444" s="37"/>
      <c r="K444" s="37"/>
      <c r="L444" s="37"/>
      <c r="M444" s="37"/>
      <c r="N444" s="37"/>
      <c r="O444" s="45" t="s">
        <v>29</v>
      </c>
      <c r="P444" s="29" t="s">
        <v>120</v>
      </c>
      <c r="Q444" s="29"/>
    </row>
    <row r="445" s="16" customFormat="1" ht="24" spans="1:17">
      <c r="A445" s="29">
        <v>19</v>
      </c>
      <c r="B445" s="29" t="s">
        <v>93</v>
      </c>
      <c r="C445" s="29" t="s">
        <v>416</v>
      </c>
      <c r="D445" s="29" t="s">
        <v>417</v>
      </c>
      <c r="E445" s="29">
        <v>2017</v>
      </c>
      <c r="F445" s="29" t="s">
        <v>98</v>
      </c>
      <c r="G445" s="32" t="s">
        <v>418</v>
      </c>
      <c r="H445" s="37">
        <v>299.96</v>
      </c>
      <c r="I445" s="37">
        <v>299.96</v>
      </c>
      <c r="J445" s="37"/>
      <c r="K445" s="37"/>
      <c r="L445" s="37"/>
      <c r="M445" s="37"/>
      <c r="N445" s="37"/>
      <c r="O445" s="45" t="s">
        <v>29</v>
      </c>
      <c r="P445" s="29" t="s">
        <v>120</v>
      </c>
      <c r="Q445" s="29"/>
    </row>
    <row r="446" s="16" customFormat="1" ht="24" spans="1:17">
      <c r="A446" s="29">
        <v>20</v>
      </c>
      <c r="B446" s="29" t="s">
        <v>93</v>
      </c>
      <c r="C446" s="29" t="s">
        <v>1219</v>
      </c>
      <c r="D446" s="29" t="s">
        <v>1220</v>
      </c>
      <c r="E446" s="29">
        <v>2017</v>
      </c>
      <c r="F446" s="29" t="s">
        <v>101</v>
      </c>
      <c r="G446" s="32" t="s">
        <v>1221</v>
      </c>
      <c r="H446" s="38">
        <v>349.1648</v>
      </c>
      <c r="I446" s="37">
        <v>300</v>
      </c>
      <c r="J446" s="37"/>
      <c r="K446" s="37"/>
      <c r="L446" s="37"/>
      <c r="M446" s="37"/>
      <c r="N446" s="38">
        <v>49.1648</v>
      </c>
      <c r="O446" s="45" t="s">
        <v>29</v>
      </c>
      <c r="P446" s="29" t="s">
        <v>666</v>
      </c>
      <c r="Q446" s="29"/>
    </row>
    <row r="447" s="16" customFormat="1" ht="33.75" spans="1:17">
      <c r="A447" s="29">
        <v>21</v>
      </c>
      <c r="B447" s="29" t="s">
        <v>93</v>
      </c>
      <c r="C447" s="29" t="s">
        <v>419</v>
      </c>
      <c r="D447" s="29" t="s">
        <v>95</v>
      </c>
      <c r="E447" s="29">
        <v>2017</v>
      </c>
      <c r="F447" s="29" t="s">
        <v>414</v>
      </c>
      <c r="G447" s="32" t="s">
        <v>420</v>
      </c>
      <c r="H447" s="38">
        <v>3833.91</v>
      </c>
      <c r="I447" s="38">
        <v>3833.91</v>
      </c>
      <c r="J447" s="38"/>
      <c r="K447" s="37"/>
      <c r="L447" s="37"/>
      <c r="M447" s="37"/>
      <c r="N447" s="37"/>
      <c r="O447" s="45">
        <v>255.594</v>
      </c>
      <c r="P447" s="29" t="s">
        <v>120</v>
      </c>
      <c r="Q447" s="29"/>
    </row>
    <row r="448" s="16" customFormat="1" ht="36" spans="1:17">
      <c r="A448" s="29">
        <v>22</v>
      </c>
      <c r="B448" s="29" t="s">
        <v>93</v>
      </c>
      <c r="C448" s="29" t="s">
        <v>110</v>
      </c>
      <c r="D448" s="29" t="s">
        <v>95</v>
      </c>
      <c r="E448" s="29">
        <v>2018</v>
      </c>
      <c r="F448" s="29" t="s">
        <v>111</v>
      </c>
      <c r="G448" s="91" t="s">
        <v>112</v>
      </c>
      <c r="H448" s="37">
        <v>5842.8</v>
      </c>
      <c r="I448" s="37">
        <v>5842.8</v>
      </c>
      <c r="J448" s="37"/>
      <c r="K448" s="37"/>
      <c r="L448" s="37"/>
      <c r="M448" s="37"/>
      <c r="N448" s="37"/>
      <c r="O448" s="92">
        <v>730.35</v>
      </c>
      <c r="P448" s="29" t="s">
        <v>30</v>
      </c>
      <c r="Q448" s="29"/>
    </row>
    <row r="449" s="16" customFormat="1" ht="45" spans="1:17">
      <c r="A449" s="29">
        <v>23</v>
      </c>
      <c r="B449" s="29" t="s">
        <v>93</v>
      </c>
      <c r="C449" s="29" t="s">
        <v>593</v>
      </c>
      <c r="D449" s="29" t="s">
        <v>95</v>
      </c>
      <c r="E449" s="29">
        <v>2018</v>
      </c>
      <c r="F449" s="29" t="s">
        <v>594</v>
      </c>
      <c r="G449" s="91" t="s">
        <v>1404</v>
      </c>
      <c r="H449" s="38">
        <v>1373.6974</v>
      </c>
      <c r="I449" s="38">
        <v>1000</v>
      </c>
      <c r="J449" s="38"/>
      <c r="K449" s="38"/>
      <c r="L449" s="38">
        <v>373.6974</v>
      </c>
      <c r="M449" s="37"/>
      <c r="N449" s="37"/>
      <c r="O449" s="93">
        <v>125</v>
      </c>
      <c r="P449" s="29" t="s">
        <v>480</v>
      </c>
      <c r="Q449" s="29"/>
    </row>
    <row r="450" s="17" customFormat="1" ht="23" customHeight="1" spans="1:17">
      <c r="A450" s="29">
        <v>24</v>
      </c>
      <c r="B450" s="29" t="s">
        <v>93</v>
      </c>
      <c r="C450" s="29" t="s">
        <v>745</v>
      </c>
      <c r="D450" s="29" t="s">
        <v>746</v>
      </c>
      <c r="E450" s="29">
        <v>2018</v>
      </c>
      <c r="F450" s="29" t="s">
        <v>747</v>
      </c>
      <c r="G450" s="32" t="s">
        <v>748</v>
      </c>
      <c r="H450" s="29">
        <v>1550</v>
      </c>
      <c r="I450" s="38"/>
      <c r="J450" s="38">
        <v>310</v>
      </c>
      <c r="K450" s="29"/>
      <c r="L450" s="31"/>
      <c r="M450" s="31"/>
      <c r="N450" s="31">
        <v>1240</v>
      </c>
      <c r="O450" s="45" t="s">
        <v>29</v>
      </c>
      <c r="P450" s="29" t="s">
        <v>666</v>
      </c>
      <c r="Q450" s="29"/>
    </row>
  </sheetData>
  <mergeCells count="30">
    <mergeCell ref="A1:Q1"/>
    <mergeCell ref="A2:Q2"/>
    <mergeCell ref="H3:N3"/>
    <mergeCell ref="L4:N4"/>
    <mergeCell ref="A7:C7"/>
    <mergeCell ref="A8:C8"/>
    <mergeCell ref="A70:C70"/>
    <mergeCell ref="A105:C105"/>
    <mergeCell ref="A154:C154"/>
    <mergeCell ref="A177:C177"/>
    <mergeCell ref="A207:C207"/>
    <mergeCell ref="A240:C240"/>
    <mergeCell ref="A291:C291"/>
    <mergeCell ref="A356:C356"/>
    <mergeCell ref="A381:C381"/>
    <mergeCell ref="A426:C426"/>
    <mergeCell ref="A3:A5"/>
    <mergeCell ref="B3:B5"/>
    <mergeCell ref="C3:C5"/>
    <mergeCell ref="D3:D5"/>
    <mergeCell ref="E3:E5"/>
    <mergeCell ref="F3:F5"/>
    <mergeCell ref="G3:G5"/>
    <mergeCell ref="H4:H5"/>
    <mergeCell ref="I4:I5"/>
    <mergeCell ref="J4:J5"/>
    <mergeCell ref="K4:K5"/>
    <mergeCell ref="O3:O5"/>
    <mergeCell ref="P3:P5"/>
    <mergeCell ref="Q3:Q5"/>
  </mergeCells>
  <pageMargins left="0.235416666666667" right="0.235416666666667" top="0.75" bottom="0.75" header="0.3" footer="0.3"/>
  <pageSetup paperSize="9" scale="5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H5" sqref="H5"/>
    </sheetView>
  </sheetViews>
  <sheetFormatPr defaultColWidth="9" defaultRowHeight="13.5" outlineLevelRow="6"/>
  <cols>
    <col min="4" max="4" width="15.125" customWidth="1"/>
    <col min="5" max="5" width="13.875" customWidth="1"/>
    <col min="6" max="6" width="14.375" customWidth="1"/>
    <col min="7" max="7" width="12.125" customWidth="1"/>
    <col min="8" max="8" width="12.375" customWidth="1"/>
    <col min="9" max="9" width="10.375" customWidth="1"/>
    <col min="10" max="10" width="11.125" customWidth="1"/>
  </cols>
  <sheetData>
    <row r="1" ht="25.5" spans="1:11">
      <c r="A1" s="1" t="s">
        <v>0</v>
      </c>
      <c r="B1" s="1"/>
      <c r="C1" s="1"/>
      <c r="D1" s="2"/>
      <c r="E1" s="2"/>
      <c r="F1" s="2"/>
      <c r="G1" s="1"/>
      <c r="H1" s="1"/>
      <c r="I1" s="1"/>
      <c r="J1" s="1"/>
      <c r="K1" s="1"/>
    </row>
    <row r="2" ht="14.25" spans="1:11">
      <c r="A2" s="3" t="s">
        <v>1</v>
      </c>
      <c r="B2" s="3"/>
      <c r="C2" s="3"/>
      <c r="D2" s="3"/>
      <c r="E2" s="3"/>
      <c r="F2" s="3"/>
      <c r="G2" s="3"/>
      <c r="H2" s="3"/>
      <c r="I2" s="3"/>
      <c r="J2" s="3"/>
      <c r="K2" s="3"/>
    </row>
    <row r="3" ht="14.25" spans="1:11">
      <c r="A3" s="4" t="s">
        <v>2</v>
      </c>
      <c r="B3" s="4" t="s">
        <v>1405</v>
      </c>
      <c r="C3" s="4" t="s">
        <v>1406</v>
      </c>
      <c r="D3" s="5" t="s">
        <v>9</v>
      </c>
      <c r="E3" s="5"/>
      <c r="F3" s="5"/>
      <c r="G3" s="5"/>
      <c r="H3" s="5"/>
      <c r="I3" s="5"/>
      <c r="J3" s="5"/>
      <c r="K3" s="9" t="s">
        <v>12</v>
      </c>
    </row>
    <row r="4" ht="14.25" spans="1:11">
      <c r="A4" s="6"/>
      <c r="B4" s="6"/>
      <c r="C4" s="6"/>
      <c r="D4" s="5" t="s">
        <v>13</v>
      </c>
      <c r="E4" s="5" t="s">
        <v>14</v>
      </c>
      <c r="F4" s="5" t="s">
        <v>15</v>
      </c>
      <c r="G4" s="7" t="s">
        <v>16</v>
      </c>
      <c r="H4" s="7" t="s">
        <v>17</v>
      </c>
      <c r="I4" s="7"/>
      <c r="J4" s="7"/>
      <c r="K4" s="9"/>
    </row>
    <row r="5" ht="14.25" spans="1:11">
      <c r="A5" s="8"/>
      <c r="B5" s="8"/>
      <c r="C5" s="8"/>
      <c r="D5" s="5"/>
      <c r="E5" s="5"/>
      <c r="F5" s="5"/>
      <c r="G5" s="7"/>
      <c r="H5" s="9" t="s">
        <v>18</v>
      </c>
      <c r="I5" s="9" t="s">
        <v>19</v>
      </c>
      <c r="J5" s="9" t="s">
        <v>20</v>
      </c>
      <c r="K5" s="9"/>
    </row>
    <row r="6" ht="14.25" spans="1:11">
      <c r="A6" s="10">
        <v>1</v>
      </c>
      <c r="B6" s="10">
        <v>2</v>
      </c>
      <c r="C6" s="10"/>
      <c r="D6" s="11">
        <v>8</v>
      </c>
      <c r="E6" s="11">
        <v>9</v>
      </c>
      <c r="F6" s="11">
        <v>10</v>
      </c>
      <c r="G6" s="12">
        <v>11</v>
      </c>
      <c r="H6" s="12">
        <v>12</v>
      </c>
      <c r="I6" s="12">
        <v>13</v>
      </c>
      <c r="J6" s="7">
        <v>14</v>
      </c>
      <c r="K6" s="13">
        <v>18</v>
      </c>
    </row>
    <row r="7" spans="2:10">
      <c r="B7" t="s">
        <v>1407</v>
      </c>
      <c r="C7">
        <v>432</v>
      </c>
      <c r="D7">
        <v>837009.6105</v>
      </c>
      <c r="E7">
        <v>622718.3798</v>
      </c>
      <c r="F7">
        <v>15004.71</v>
      </c>
      <c r="G7">
        <v>21432</v>
      </c>
      <c r="H7">
        <v>16141.2774</v>
      </c>
      <c r="I7">
        <v>25480.499</v>
      </c>
      <c r="J7">
        <v>136232.7443</v>
      </c>
    </row>
  </sheetData>
  <mergeCells count="12">
    <mergeCell ref="A1:K1"/>
    <mergeCell ref="A2:K2"/>
    <mergeCell ref="D3:J3"/>
    <mergeCell ref="H4:J4"/>
    <mergeCell ref="A3:A5"/>
    <mergeCell ref="B3:B5"/>
    <mergeCell ref="C3:C5"/>
    <mergeCell ref="D4:D5"/>
    <mergeCell ref="E4:E5"/>
    <mergeCell ref="F4:F5"/>
    <mergeCell ref="G4:G5"/>
    <mergeCell ref="K3:K5"/>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按类别</vt:lpstr>
      <vt:lpstr>按县区</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T4900</dc:creator>
  <cp:lastModifiedBy>不舍没法</cp:lastModifiedBy>
  <dcterms:created xsi:type="dcterms:W3CDTF">2018-11-09T06:14:00Z</dcterms:created>
  <dcterms:modified xsi:type="dcterms:W3CDTF">2019-01-04T05:54:54Z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